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ka\Desktop\FINANSIJSKI PLAN 2025\"/>
    </mc:Choice>
  </mc:AlternateContent>
  <xr:revisionPtr revIDLastSave="0" documentId="8_{B74AA9A7-E921-4CF2-A884-BC62F1AF8106}" xr6:coauthVersionLast="47" xr6:coauthVersionMax="47" xr10:uidLastSave="{00000000-0000-0000-0000-000000000000}"/>
  <bookViews>
    <workbookView xWindow="-120" yWindow="-120" windowWidth="29040" windowHeight="15840" xr2:uid="{992C1538-F257-47C5-B79C-BCF257417E9B}"/>
  </bookViews>
  <sheets>
    <sheet name="2026 за Веће и Савет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8" i="1" l="1"/>
  <c r="R68" i="1"/>
  <c r="P68" i="1"/>
  <c r="O68" i="1"/>
  <c r="N68" i="1"/>
  <c r="K68" i="1"/>
  <c r="J68" i="1"/>
  <c r="I68" i="1"/>
  <c r="H68" i="1"/>
  <c r="G68" i="1"/>
  <c r="E68" i="1"/>
  <c r="D68" i="1"/>
  <c r="W67" i="1"/>
  <c r="V67" i="1"/>
  <c r="T67" i="1"/>
  <c r="X67" i="1" s="1"/>
  <c r="Q67" i="1"/>
  <c r="M67" i="1"/>
  <c r="L67" i="1"/>
  <c r="F67" i="1"/>
  <c r="C67" i="1"/>
  <c r="V66" i="1"/>
  <c r="W66" i="1" s="1"/>
  <c r="U66" i="1"/>
  <c r="T66" i="1"/>
  <c r="Q66" i="1"/>
  <c r="M66" i="1"/>
  <c r="L66" i="1"/>
  <c r="F66" i="1"/>
  <c r="C66" i="1"/>
  <c r="V65" i="1"/>
  <c r="W65" i="1" s="1"/>
  <c r="Q65" i="1"/>
  <c r="T65" i="1" s="1"/>
  <c r="X65" i="1" s="1"/>
  <c r="L65" i="1"/>
  <c r="M65" i="1" s="1"/>
  <c r="C65" i="1"/>
  <c r="V64" i="1"/>
  <c r="W64" i="1" s="1"/>
  <c r="Q64" i="1"/>
  <c r="T64" i="1" s="1"/>
  <c r="X64" i="1" s="1"/>
  <c r="L64" i="1"/>
  <c r="M64" i="1" s="1"/>
  <c r="C64" i="1"/>
  <c r="W63" i="1"/>
  <c r="T63" i="1"/>
  <c r="X63" i="1" s="1"/>
  <c r="V62" i="1"/>
  <c r="W62" i="1" s="1"/>
  <c r="T62" i="1"/>
  <c r="X62" i="1" s="1"/>
  <c r="Q62" i="1"/>
  <c r="M62" i="1"/>
  <c r="L62" i="1"/>
  <c r="C62" i="1"/>
  <c r="W61" i="1"/>
  <c r="V61" i="1"/>
  <c r="T61" i="1"/>
  <c r="X61" i="1" s="1"/>
  <c r="Q61" i="1"/>
  <c r="X60" i="1"/>
  <c r="W60" i="1"/>
  <c r="T60" i="1"/>
  <c r="W59" i="1"/>
  <c r="T59" i="1"/>
  <c r="X59" i="1" s="1"/>
  <c r="X58" i="1"/>
  <c r="W58" i="1"/>
  <c r="V58" i="1"/>
  <c r="T58" i="1"/>
  <c r="X57" i="1"/>
  <c r="W57" i="1"/>
  <c r="T57" i="1"/>
  <c r="W56" i="1"/>
  <c r="V56" i="1"/>
  <c r="T56" i="1"/>
  <c r="X56" i="1" s="1"/>
  <c r="Q56" i="1"/>
  <c r="M56" i="1"/>
  <c r="L56" i="1"/>
  <c r="F56" i="1"/>
  <c r="W55" i="1"/>
  <c r="T55" i="1"/>
  <c r="X55" i="1" s="1"/>
  <c r="W54" i="1"/>
  <c r="V54" i="1"/>
  <c r="Q54" i="1"/>
  <c r="T54" i="1" s="1"/>
  <c r="X54" i="1" s="1"/>
  <c r="L54" i="1"/>
  <c r="M54" i="1" s="1"/>
  <c r="C54" i="1"/>
  <c r="F54" i="1" s="1"/>
  <c r="W53" i="1"/>
  <c r="V53" i="1"/>
  <c r="T53" i="1"/>
  <c r="X53" i="1" s="1"/>
  <c r="Q53" i="1"/>
  <c r="V52" i="1"/>
  <c r="W52" i="1" s="1"/>
  <c r="Q52" i="1"/>
  <c r="T52" i="1" s="1"/>
  <c r="X52" i="1" s="1"/>
  <c r="L52" i="1"/>
  <c r="M52" i="1" s="1"/>
  <c r="F52" i="1"/>
  <c r="V51" i="1"/>
  <c r="W51" i="1" s="1"/>
  <c r="Q51" i="1"/>
  <c r="T51" i="1" s="1"/>
  <c r="X51" i="1" s="1"/>
  <c r="L51" i="1"/>
  <c r="M51" i="1" s="1"/>
  <c r="C51" i="1"/>
  <c r="F51" i="1" s="1"/>
  <c r="W50" i="1"/>
  <c r="V50" i="1"/>
  <c r="T50" i="1"/>
  <c r="X50" i="1" s="1"/>
  <c r="Q50" i="1"/>
  <c r="M50" i="1"/>
  <c r="L50" i="1"/>
  <c r="C50" i="1"/>
  <c r="W49" i="1"/>
  <c r="V49" i="1"/>
  <c r="T49" i="1"/>
  <c r="X49" i="1" s="1"/>
  <c r="Q49" i="1"/>
  <c r="M49" i="1"/>
  <c r="L49" i="1"/>
  <c r="C49" i="1"/>
  <c r="W48" i="1"/>
  <c r="V48" i="1"/>
  <c r="T48" i="1"/>
  <c r="X48" i="1" s="1"/>
  <c r="Q48" i="1"/>
  <c r="M48" i="1"/>
  <c r="L48" i="1"/>
  <c r="C48" i="1"/>
  <c r="W47" i="1"/>
  <c r="V47" i="1"/>
  <c r="T47" i="1"/>
  <c r="X47" i="1" s="1"/>
  <c r="Q47" i="1"/>
  <c r="M47" i="1"/>
  <c r="L47" i="1"/>
  <c r="F47" i="1"/>
  <c r="C47" i="1"/>
  <c r="V46" i="1"/>
  <c r="W46" i="1" s="1"/>
  <c r="Q46" i="1"/>
  <c r="T46" i="1" s="1"/>
  <c r="X46" i="1" s="1"/>
  <c r="L46" i="1"/>
  <c r="M46" i="1" s="1"/>
  <c r="F46" i="1"/>
  <c r="V45" i="1"/>
  <c r="W45" i="1" s="1"/>
  <c r="Q45" i="1"/>
  <c r="T45" i="1" s="1"/>
  <c r="X45" i="1" s="1"/>
  <c r="L45" i="1"/>
  <c r="M45" i="1" s="1"/>
  <c r="C45" i="1"/>
  <c r="F45" i="1" s="1"/>
  <c r="W44" i="1"/>
  <c r="T44" i="1"/>
  <c r="X44" i="1" s="1"/>
  <c r="X43" i="1"/>
  <c r="W43" i="1"/>
  <c r="T43" i="1"/>
  <c r="Q43" i="1"/>
  <c r="M43" i="1"/>
  <c r="L43" i="1"/>
  <c r="F43" i="1"/>
  <c r="W42" i="1"/>
  <c r="V42" i="1"/>
  <c r="T42" i="1"/>
  <c r="X42" i="1" s="1"/>
  <c r="Q42" i="1"/>
  <c r="X41" i="1"/>
  <c r="W41" i="1"/>
  <c r="T41" i="1"/>
  <c r="W40" i="1"/>
  <c r="V40" i="1"/>
  <c r="T40" i="1"/>
  <c r="X40" i="1" s="1"/>
  <c r="Q40" i="1"/>
  <c r="M40" i="1"/>
  <c r="L40" i="1"/>
  <c r="F40" i="1"/>
  <c r="C40" i="1"/>
  <c r="V39" i="1"/>
  <c r="W39" i="1" s="1"/>
  <c r="U39" i="1"/>
  <c r="T39" i="1"/>
  <c r="Q39" i="1"/>
  <c r="M39" i="1"/>
  <c r="L39" i="1"/>
  <c r="F39" i="1"/>
  <c r="W38" i="1"/>
  <c r="V38" i="1"/>
  <c r="T38" i="1"/>
  <c r="X38" i="1" s="1"/>
  <c r="Q38" i="1"/>
  <c r="M38" i="1"/>
  <c r="L38" i="1"/>
  <c r="C38" i="1"/>
  <c r="W37" i="1"/>
  <c r="V37" i="1"/>
  <c r="T37" i="1"/>
  <c r="X37" i="1" s="1"/>
  <c r="Q37" i="1"/>
  <c r="M37" i="1"/>
  <c r="L37" i="1"/>
  <c r="F37" i="1"/>
  <c r="C37" i="1"/>
  <c r="V36" i="1"/>
  <c r="W36" i="1" s="1"/>
  <c r="Q36" i="1"/>
  <c r="T36" i="1" s="1"/>
  <c r="X36" i="1" s="1"/>
  <c r="L36" i="1"/>
  <c r="M36" i="1" s="1"/>
  <c r="F36" i="1"/>
  <c r="V35" i="1"/>
  <c r="W35" i="1" s="1"/>
  <c r="Q35" i="1"/>
  <c r="T35" i="1" s="1"/>
  <c r="X35" i="1" s="1"/>
  <c r="L35" i="1"/>
  <c r="M35" i="1" s="1"/>
  <c r="C35" i="1"/>
  <c r="F35" i="1" s="1"/>
  <c r="W34" i="1"/>
  <c r="V34" i="1"/>
  <c r="T34" i="1"/>
  <c r="X34" i="1" s="1"/>
  <c r="Q34" i="1"/>
  <c r="M34" i="1"/>
  <c r="L34" i="1"/>
  <c r="F34" i="1"/>
  <c r="W33" i="1"/>
  <c r="V33" i="1"/>
  <c r="T33" i="1"/>
  <c r="X33" i="1" s="1"/>
  <c r="Q33" i="1"/>
  <c r="V32" i="1"/>
  <c r="U32" i="1"/>
  <c r="W32" i="1" s="1"/>
  <c r="T32" i="1"/>
  <c r="Q32" i="1"/>
  <c r="M32" i="1"/>
  <c r="L32" i="1"/>
  <c r="F32" i="1"/>
  <c r="C32" i="1"/>
  <c r="X31" i="1"/>
  <c r="W31" i="1"/>
  <c r="T31" i="1"/>
  <c r="W30" i="1"/>
  <c r="T30" i="1"/>
  <c r="X30" i="1" s="1"/>
  <c r="V29" i="1"/>
  <c r="W29" i="1" s="1"/>
  <c r="U29" i="1"/>
  <c r="T29" i="1"/>
  <c r="Q29" i="1"/>
  <c r="M29" i="1"/>
  <c r="L29" i="1"/>
  <c r="F29" i="1"/>
  <c r="U28" i="1"/>
  <c r="V28" i="1" s="1"/>
  <c r="W28" i="1" s="1"/>
  <c r="Q28" i="1"/>
  <c r="T28" i="1" s="1"/>
  <c r="X28" i="1" s="1"/>
  <c r="L28" i="1"/>
  <c r="M28" i="1" s="1"/>
  <c r="F28" i="1"/>
  <c r="V27" i="1"/>
  <c r="W27" i="1" s="1"/>
  <c r="Q27" i="1"/>
  <c r="T27" i="1" s="1"/>
  <c r="X27" i="1" s="1"/>
  <c r="W26" i="1"/>
  <c r="T26" i="1"/>
  <c r="X26" i="1" s="1"/>
  <c r="W25" i="1"/>
  <c r="T25" i="1"/>
  <c r="X25" i="1" s="1"/>
  <c r="W24" i="1"/>
  <c r="T24" i="1"/>
  <c r="X24" i="1" s="1"/>
  <c r="V23" i="1"/>
  <c r="U23" i="1"/>
  <c r="U68" i="1" s="1"/>
  <c r="T23" i="1"/>
  <c r="Q23" i="1"/>
  <c r="M23" i="1"/>
  <c r="L23" i="1"/>
  <c r="F23" i="1"/>
  <c r="W22" i="1"/>
  <c r="V22" i="1"/>
  <c r="T22" i="1"/>
  <c r="X22" i="1" s="1"/>
  <c r="Q22" i="1"/>
  <c r="M22" i="1"/>
  <c r="L22" i="1"/>
  <c r="F22" i="1"/>
  <c r="W21" i="1"/>
  <c r="V21" i="1"/>
  <c r="T21" i="1"/>
  <c r="X21" i="1" s="1"/>
  <c r="Q21" i="1"/>
  <c r="M21" i="1"/>
  <c r="L21" i="1"/>
  <c r="F21" i="1"/>
  <c r="W20" i="1"/>
  <c r="V20" i="1"/>
  <c r="T20" i="1"/>
  <c r="X20" i="1" s="1"/>
  <c r="Q20" i="1"/>
  <c r="M20" i="1"/>
  <c r="L20" i="1"/>
  <c r="F20" i="1"/>
  <c r="C20" i="1"/>
  <c r="V19" i="1"/>
  <c r="W19" i="1" s="1"/>
  <c r="Q19" i="1"/>
  <c r="T19" i="1" s="1"/>
  <c r="L19" i="1"/>
  <c r="M19" i="1" s="1"/>
  <c r="C19" i="1"/>
  <c r="V18" i="1"/>
  <c r="W18" i="1" s="1"/>
  <c r="Q18" i="1"/>
  <c r="T18" i="1" s="1"/>
  <c r="X18" i="1" s="1"/>
  <c r="L18" i="1"/>
  <c r="M18" i="1" s="1"/>
  <c r="C18" i="1"/>
  <c r="V17" i="1"/>
  <c r="W17" i="1" s="1"/>
  <c r="Q17" i="1"/>
  <c r="T17" i="1" s="1"/>
  <c r="X17" i="1" s="1"/>
  <c r="L17" i="1"/>
  <c r="M17" i="1" s="1"/>
  <c r="F17" i="1"/>
  <c r="V16" i="1"/>
  <c r="W16" i="1" s="1"/>
  <c r="Q16" i="1"/>
  <c r="T16" i="1" s="1"/>
  <c r="L16" i="1"/>
  <c r="M16" i="1" s="1"/>
  <c r="C16" i="1"/>
  <c r="V15" i="1"/>
  <c r="W15" i="1" s="1"/>
  <c r="Q15" i="1"/>
  <c r="T15" i="1" s="1"/>
  <c r="X15" i="1" s="1"/>
  <c r="L15" i="1"/>
  <c r="M15" i="1" s="1"/>
  <c r="C15" i="1"/>
  <c r="X14" i="1"/>
  <c r="W14" i="1"/>
  <c r="T14" i="1"/>
  <c r="W13" i="1"/>
  <c r="V13" i="1"/>
  <c r="T13" i="1"/>
  <c r="X13" i="1" s="1"/>
  <c r="Q13" i="1"/>
  <c r="M13" i="1"/>
  <c r="L13" i="1"/>
  <c r="F13" i="1"/>
  <c r="C13" i="1"/>
  <c r="V12" i="1"/>
  <c r="W12" i="1" s="1"/>
  <c r="Q12" i="1"/>
  <c r="T12" i="1" s="1"/>
  <c r="X12" i="1" s="1"/>
  <c r="L12" i="1"/>
  <c r="M12" i="1" s="1"/>
  <c r="C12" i="1"/>
  <c r="F12" i="1" s="1"/>
  <c r="W11" i="1"/>
  <c r="V11" i="1"/>
  <c r="V68" i="1" s="1"/>
  <c r="T11" i="1"/>
  <c r="X11" i="1" s="1"/>
  <c r="Q11" i="1"/>
  <c r="Q68" i="1" s="1"/>
  <c r="M11" i="1"/>
  <c r="L11" i="1"/>
  <c r="L68" i="1" s="1"/>
  <c r="F11" i="1"/>
  <c r="F68" i="1" s="1"/>
  <c r="C11" i="1"/>
  <c r="C68" i="1" s="1"/>
  <c r="M68" i="1" l="1"/>
  <c r="X23" i="1"/>
  <c r="X29" i="1"/>
  <c r="X39" i="1"/>
  <c r="X16" i="1"/>
  <c r="X68" i="1" s="1"/>
  <c r="X19" i="1"/>
  <c r="X32" i="1"/>
  <c r="X66" i="1"/>
  <c r="W68" i="1"/>
  <c r="W23" i="1"/>
  <c r="T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tc={0264E253-9133-4057-A1B2-CCB9CAF47C0F}</author>
    <author>tc={30F687FD-0886-41C6-86E9-A4F950722300}</author>
    <author>tc={76538110-8E08-418C-AA41-375AA397AF6D}</author>
  </authors>
  <commentList>
    <comment ref="G8" authorId="0" shapeId="0" xr:uid="{0264E253-9133-4057-A1B2-CCB9CAF47C0F}">
      <text>
        <t>[Threaded comment]
Your version of Excel allows you to read this threaded comment; however, any edits to it will get removed if the file is opened in a newer version of Excel. Learn more: https://go.microsoft.com/fwlink/?linkid=870924
Comment:
    BELA BOJA-=ZA 2023.G. ISTO KAO 2022.G.</t>
      </text>
    </comment>
    <comment ref="H8" authorId="1" shapeId="0" xr:uid="{30F687FD-0886-41C6-86E9-A4F950722300}">
      <text>
        <t>[Threaded comment]
Your version of Excel allows you to read this threaded comment; however, any edits to it will get removed if the file is opened in a newer version of Excel. Learn more: https://go.microsoft.com/fwlink/?linkid=870924
Comment:
    BEZ DOKTORSKIH I NAUKE</t>
      </text>
    </comment>
    <comment ref="J8" authorId="2" shapeId="0" xr:uid="{76538110-8E08-418C-AA41-375AA397AF6D}">
      <text>
        <t>[Threaded comment]
Your version of Excel allows you to read this threaded comment; however, any edits to it will get removed if the file is opened in a newer version of Excel. Learn more: https://go.microsoft.com/fwlink/?linkid=870924
Comment:
    BEZ NAUKE I DOKTORSKIH STUDIJA</t>
      </text>
    </comment>
  </commentList>
</comments>
</file>

<file path=xl/sharedStrings.xml><?xml version="1.0" encoding="utf-8"?>
<sst xmlns="http://schemas.openxmlformats.org/spreadsheetml/2006/main" count="77" uniqueCount="74">
  <si>
    <t>УНИВЕРЗИТЕТ У БЕОГРАДУ</t>
  </si>
  <si>
    <t>ПРАВОСЛАВНИ БОГОСЛОВСКИ ФАКУЛТЕТ</t>
  </si>
  <si>
    <t>PLAN 2022G.</t>
  </si>
  <si>
    <t>ZAVRSNI RACUN 2021.GOD.</t>
  </si>
  <si>
    <t>JANUAR-MAJ 2022.G.</t>
  </si>
  <si>
    <t>Број</t>
  </si>
  <si>
    <t>Датум</t>
  </si>
  <si>
    <t>ПРЕДЛОГ ФИНАНСИЈСКОГ ПЛАНА ПРАВОСЛАВНОГ БОГОСЛОВСКОГ ФАКУЛТЕТА ЗА 2026. ГОДИНУ</t>
  </si>
  <si>
    <t>Економска
 класификација</t>
  </si>
  <si>
    <t>ВРСТА РАСХОДА</t>
  </si>
  <si>
    <t>BUDZET 12 MESECI</t>
  </si>
  <si>
    <t>DOK.ST.</t>
  </si>
  <si>
    <t>NAUKA</t>
  </si>
  <si>
    <t>UKUPNO B.</t>
  </si>
  <si>
    <t>SOPST.SR</t>
  </si>
  <si>
    <t>B</t>
  </si>
  <si>
    <t>S</t>
  </si>
  <si>
    <t>UK.I-V/22</t>
  </si>
  <si>
    <t>UK.PROC.
 2022</t>
  </si>
  <si>
    <t>БУЏЕТ
ВИСОКО ОБРЗОВАЊЕ</t>
  </si>
  <si>
    <t>БУЏЕТ
ВИСОКО ОБРЗОВАЊЕ-докторске студије</t>
  </si>
  <si>
    <t>БУЏЕТ
ВИСОКО ОБРЗОВАЊЕ-инвестиције и одржавање</t>
  </si>
  <si>
    <t>УКУПНО БУЏЕТ</t>
  </si>
  <si>
    <t>БУЏЕТ НАУКА-пројекти
улазе иду на извор 01</t>
  </si>
  <si>
    <t>БУЏЕТ НАУКА-стипендисти
иду на извор 01</t>
  </si>
  <si>
    <t>УКУПНО БУЏЕТ СА НАУКОМ</t>
  </si>
  <si>
    <t>СОПСТВЕНИ 
ПРИХОДИ</t>
  </si>
  <si>
    <t>НЕУТРОШЕНА СРЕДСТВА ПРЕТХОДНИХ ГОДИНА</t>
  </si>
  <si>
    <t>УКУПНО СОПСТВЕНИ ПРИХОДИ</t>
  </si>
  <si>
    <t>УКУПНО</t>
  </si>
  <si>
    <t>940-2005-0004</t>
  </si>
  <si>
    <t>940-2005-0013</t>
  </si>
  <si>
    <t>940-2005-0003</t>
  </si>
  <si>
    <t>140-0201-0001</t>
  </si>
  <si>
    <t>140-.............</t>
  </si>
  <si>
    <t>Плате, додаци и накнаде запослених</t>
  </si>
  <si>
    <t>Допринос за ПИО послодавца</t>
  </si>
  <si>
    <t>Допринос за здравство послодавца</t>
  </si>
  <si>
    <t>Отпремнине и помоћи</t>
  </si>
  <si>
    <t>Помоћ у медицинском лечењу</t>
  </si>
  <si>
    <t>Наканде трошкова запослених</t>
  </si>
  <si>
    <t>Награде и остали посебни расходи запослених</t>
  </si>
  <si>
    <t>Трошкови платног промета</t>
  </si>
  <si>
    <t>Енергетске услуге</t>
  </si>
  <si>
    <t>Комуналне услуге</t>
  </si>
  <si>
    <t>Услуге комуникације</t>
  </si>
  <si>
    <t>Трошкови служ. путовања у земљи</t>
  </si>
  <si>
    <t>Трошкови служ .путовања у иностранству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</si>
  <si>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</si>
  <si>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</si>
  <si>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</si>
  <si>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</si>
  <si>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</si>
  <si>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</si>
  <si>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</si>
  <si>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</si>
  <si>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Услуге образовања, културе и спорта</t>
  </si>
  <si>
    <t>Услуге очувања животне средите и науке</t>
  </si>
  <si>
    <t>Остале специјализоване услуге</t>
  </si>
  <si>
    <t>Текуће поправке и одржавања објеката</t>
  </si>
  <si>
    <t>Текуће поправке и одржавања опреме</t>
  </si>
  <si>
    <t>Административни материјал</t>
  </si>
  <si>
    <t>Материјал за образовање и усавршавање запослених</t>
  </si>
  <si>
    <t>Материјал за науку</t>
  </si>
  <si>
    <t>Материјал за образовање, културу и спорт</t>
  </si>
  <si>
    <t>Материјал за одржавање хигијене и угоститељства</t>
  </si>
  <si>
    <t>Административна опрема</t>
  </si>
  <si>
    <t>Опрема за образовање, науку, културу и спорт</t>
  </si>
  <si>
    <t>Нематеријална имовина</t>
  </si>
  <si>
    <t>У К У П Н О  (у динарима)</t>
  </si>
  <si>
    <t>УПРАВНИК ФИНАНСИЈСКЕ СЛУЖБЕ</t>
  </si>
  <si>
    <t>ДЕКАН ФАКУЛТЕТА</t>
  </si>
  <si>
    <t>Драгана Цвишић</t>
  </si>
  <si>
    <t>Проф. др Србољуб Убипариповић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</si>
</sst>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3" fontId="6" fillId="0" borderId="1" xfId="0" applyNumberFormat="1" applyFont="1" applyBorder="1"/>
    <xf numFmtId="3" fontId="6" fillId="5" borderId="1" xfId="0" applyNumberFormat="1" applyFont="1" applyFill="1" applyBorder="1"/>
    <xf numFmtId="3" fontId="6" fillId="6" borderId="1" xfId="0" applyNumberFormat="1" applyFont="1" applyFill="1" applyBorder="1"/>
    <xf numFmtId="3" fontId="3" fillId="6" borderId="1" xfId="0" applyNumberFormat="1" applyFont="1" applyFill="1" applyBorder="1"/>
    <xf numFmtId="3" fontId="3" fillId="0" borderId="1" xfId="0" applyNumberFormat="1" applyFont="1" applyBorder="1"/>
    <xf numFmtId="3" fontId="6" fillId="0" borderId="0" xfId="0" applyNumberFormat="1" applyFont="1"/>
    <xf numFmtId="3" fontId="0" fillId="0" borderId="0" xfId="0" applyNumberFormat="1"/>
    <xf numFmtId="3" fontId="3" fillId="7" borderId="1" xfId="0" applyNumberFormat="1" applyFont="1" applyFill="1" applyBorder="1"/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7" borderId="1" xfId="0" applyNumberFormat="1" applyFont="1" applyFill="1" applyBorder="1"/>
    <xf numFmtId="3" fontId="9" fillId="0" borderId="1" xfId="0" applyNumberFormat="1" applyFont="1" applyBorder="1"/>
    <xf numFmtId="3" fontId="9" fillId="7" borderId="1" xfId="0" applyNumberFormat="1" applyFont="1" applyFill="1" applyBorder="1"/>
    <xf numFmtId="3" fontId="7" fillId="4" borderId="1" xfId="0" applyNumberFormat="1" applyFont="1" applyFill="1" applyBorder="1"/>
    <xf numFmtId="3" fontId="3" fillId="5" borderId="1" xfId="0" applyNumberFormat="1" applyFont="1" applyFill="1" applyBorder="1"/>
    <xf numFmtId="3" fontId="10" fillId="0" borderId="1" xfId="0" applyNumberFormat="1" applyFont="1" applyBorder="1"/>
    <xf numFmtId="3" fontId="8" fillId="5" borderId="1" xfId="0" applyNumberFormat="1" applyFont="1" applyFill="1" applyBorder="1"/>
    <xf numFmtId="0" fontId="10" fillId="0" borderId="1" xfId="0" applyFont="1" applyBorder="1"/>
    <xf numFmtId="0" fontId="8" fillId="0" borderId="1" xfId="0" applyFont="1" applyBorder="1"/>
    <xf numFmtId="0" fontId="6" fillId="0" borderId="0" xfId="0" applyFont="1"/>
    <xf numFmtId="0" fontId="6" fillId="0" borderId="1" xfId="0" applyFont="1" applyBorder="1"/>
    <xf numFmtId="3" fontId="0" fillId="6" borderId="1" xfId="0" applyNumberFormat="1" applyFill="1" applyBorder="1"/>
    <xf numFmtId="3" fontId="0" fillId="5" borderId="1" xfId="0" applyNumberFormat="1" applyFill="1" applyBorder="1"/>
    <xf numFmtId="3" fontId="0" fillId="0" borderId="1" xfId="0" applyNumberFormat="1" applyBorder="1"/>
    <xf numFmtId="3" fontId="1" fillId="5" borderId="1" xfId="0" applyNumberFormat="1" applyFont="1" applyFill="1" applyBorder="1"/>
    <xf numFmtId="0" fontId="9" fillId="0" borderId="1" xfId="0" applyFont="1" applyBorder="1"/>
    <xf numFmtId="3" fontId="1" fillId="0" borderId="1" xfId="0" applyNumberFormat="1" applyFont="1" applyBorder="1"/>
    <xf numFmtId="0" fontId="11" fillId="0" borderId="1" xfId="0" applyFont="1" applyBorder="1"/>
    <xf numFmtId="3" fontId="7" fillId="5" borderId="1" xfId="0" applyNumberFormat="1" applyFont="1" applyFill="1" applyBorder="1"/>
    <xf numFmtId="3" fontId="7" fillId="6" borderId="1" xfId="0" applyNumberFormat="1" applyFont="1" applyFill="1" applyBorder="1"/>
    <xf numFmtId="3" fontId="11" fillId="5" borderId="1" xfId="0" applyNumberFormat="1" applyFont="1" applyFill="1" applyBorder="1"/>
    <xf numFmtId="3" fontId="11" fillId="0" borderId="1" xfId="0" applyNumberFormat="1" applyFont="1" applyBorder="1"/>
    <xf numFmtId="3" fontId="7" fillId="8" borderId="1" xfId="0" applyNumberFormat="1" applyFont="1" applyFill="1" applyBorder="1"/>
    <xf numFmtId="3" fontId="12" fillId="8" borderId="1" xfId="0" applyNumberFormat="1" applyFont="1" applyFill="1" applyBorder="1"/>
    <xf numFmtId="0" fontId="13" fillId="0" borderId="0" xfId="0" applyFont="1"/>
    <xf numFmtId="3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" dT="2022-06-14T09:31:56.88" personId="{00000000-0000-0000-0000-000000000000}" id="{0264E253-9133-4057-A1B2-CCB9CAF47C0F}">
    <text>BELA BOJA-=ZA 2023.G. ISTO KAO 2022.G.</text>
  </threadedComment>
  <threadedComment ref="H8" dT="2022-06-10T11:01:55.88" personId="{00000000-0000-0000-0000-000000000000}" id="{30F687FD-0886-41C6-86E9-A4F950722300}">
    <text>BEZ DOKTORSKIH I NAUKE</text>
  </threadedComment>
  <threadedComment ref="J8" dT="2022-06-10T11:22:59.31" personId="{00000000-0000-0000-0000-000000000000}" id="{76538110-8E08-418C-AA41-375AA397AF6D}">
    <text>BEZ NAUKE I DOKTORSKIH STUDIJA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03523-C272-43AD-A494-0028AA9B9176}">
  <dimension ref="A1:AA74"/>
  <sheetViews>
    <sheetView tabSelected="1" topLeftCell="A41" workbookViewId="0">
      <selection activeCell="AA7" sqref="AA7"/>
    </sheetView>
  </sheetViews>
  <sheetFormatPr defaultRowHeight="15" x14ac:dyDescent="0.25"/>
  <cols>
    <col min="1" max="1" width="11.85546875" customWidth="1"/>
    <col min="2" max="2" width="44.7109375" customWidth="1"/>
    <col min="3" max="3" width="18.28515625" hidden="1" customWidth="1"/>
    <col min="4" max="4" width="5.140625" hidden="1" customWidth="1"/>
    <col min="5" max="5" width="4.140625" hidden="1" customWidth="1"/>
    <col min="6" max="6" width="5.42578125" hidden="1" customWidth="1"/>
    <col min="7" max="7" width="17.28515625" hidden="1" customWidth="1"/>
    <col min="8" max="8" width="12.7109375" hidden="1" customWidth="1"/>
    <col min="9" max="9" width="12.140625" hidden="1" customWidth="1"/>
    <col min="10" max="10" width="11" hidden="1" customWidth="1"/>
    <col min="11" max="12" width="11.7109375" hidden="1" customWidth="1"/>
    <col min="13" max="13" width="13.5703125" hidden="1" customWidth="1"/>
    <col min="14" max="14" width="14.42578125" customWidth="1"/>
    <col min="15" max="15" width="16.85546875" customWidth="1"/>
    <col min="16" max="17" width="13.7109375" customWidth="1"/>
    <col min="18" max="18" width="13.85546875" customWidth="1"/>
    <col min="19" max="20" width="16.5703125" customWidth="1"/>
    <col min="21" max="23" width="13.5703125" customWidth="1"/>
    <col min="24" max="24" width="14" customWidth="1"/>
  </cols>
  <sheetData>
    <row r="1" spans="1:27" ht="18.75" x14ac:dyDescent="0.3">
      <c r="A1" s="1" t="s">
        <v>0</v>
      </c>
    </row>
    <row r="2" spans="1:27" ht="18.75" x14ac:dyDescent="0.3">
      <c r="A2" s="1" t="s">
        <v>1</v>
      </c>
      <c r="G2" s="2" t="s">
        <v>2</v>
      </c>
      <c r="H2" t="s">
        <v>3</v>
      </c>
      <c r="J2" t="s">
        <v>4</v>
      </c>
      <c r="N2" s="3"/>
      <c r="O2" s="3"/>
      <c r="P2" s="3"/>
      <c r="Q2" s="3"/>
      <c r="R2" s="3"/>
      <c r="S2" s="3"/>
      <c r="T2" s="3"/>
      <c r="U2" s="3"/>
      <c r="V2" s="4"/>
      <c r="W2" s="4"/>
    </row>
    <row r="3" spans="1:27" ht="18.75" x14ac:dyDescent="0.3">
      <c r="A3" s="5" t="s">
        <v>5</v>
      </c>
      <c r="G3" s="2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7" ht="18.75" x14ac:dyDescent="0.3">
      <c r="A4" s="5" t="s">
        <v>6</v>
      </c>
      <c r="G4" s="2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7" ht="18.75" x14ac:dyDescent="0.3">
      <c r="A5" s="5"/>
      <c r="G5" s="2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7" ht="18.75" x14ac:dyDescent="0.3">
      <c r="A6" s="1"/>
      <c r="B6" s="1" t="s">
        <v>7</v>
      </c>
      <c r="C6" s="1"/>
      <c r="D6" s="1"/>
      <c r="E6" s="1"/>
      <c r="F6" s="1"/>
      <c r="G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7" ht="18.75" x14ac:dyDescent="0.3">
      <c r="A7" s="1"/>
      <c r="G7" s="2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7" ht="75" x14ac:dyDescent="0.25">
      <c r="A8" s="6" t="s">
        <v>8</v>
      </c>
      <c r="B8" s="7" t="s">
        <v>9</v>
      </c>
      <c r="C8" s="2" t="s">
        <v>10</v>
      </c>
      <c r="D8" t="s">
        <v>11</v>
      </c>
      <c r="E8" t="s">
        <v>12</v>
      </c>
      <c r="F8" s="2" t="s">
        <v>13</v>
      </c>
      <c r="G8" s="2" t="s">
        <v>14</v>
      </c>
      <c r="H8" s="8" t="s">
        <v>15</v>
      </c>
      <c r="I8" s="8" t="s">
        <v>16</v>
      </c>
      <c r="J8" s="8" t="s">
        <v>15</v>
      </c>
      <c r="K8" s="8" t="s">
        <v>16</v>
      </c>
      <c r="L8" s="8" t="s">
        <v>17</v>
      </c>
      <c r="M8" s="9" t="s">
        <v>18</v>
      </c>
      <c r="N8" s="10" t="s">
        <v>19</v>
      </c>
      <c r="O8" s="10" t="s">
        <v>20</v>
      </c>
      <c r="P8" s="10" t="s">
        <v>21</v>
      </c>
      <c r="Q8" s="11" t="s">
        <v>22</v>
      </c>
      <c r="R8" s="10" t="s">
        <v>23</v>
      </c>
      <c r="S8" s="10" t="s">
        <v>24</v>
      </c>
      <c r="T8" s="12" t="s">
        <v>25</v>
      </c>
      <c r="U8" s="10" t="s">
        <v>26</v>
      </c>
      <c r="V8" s="10" t="s">
        <v>27</v>
      </c>
      <c r="W8" s="11" t="s">
        <v>28</v>
      </c>
      <c r="X8" s="13" t="s">
        <v>29</v>
      </c>
    </row>
    <row r="9" spans="1:27" x14ac:dyDescent="0.25">
      <c r="A9" s="14"/>
      <c r="B9" s="15"/>
      <c r="C9" s="2"/>
      <c r="F9" s="2"/>
      <c r="G9" s="2"/>
      <c r="H9" s="8"/>
      <c r="I9" s="8"/>
      <c r="J9" s="8"/>
      <c r="K9" s="8"/>
      <c r="L9" s="8"/>
      <c r="M9" s="9"/>
      <c r="N9" s="16" t="s">
        <v>30</v>
      </c>
      <c r="O9" s="16" t="s">
        <v>31</v>
      </c>
      <c r="P9" s="16" t="s">
        <v>32</v>
      </c>
      <c r="Q9" s="16"/>
      <c r="R9" s="16" t="s">
        <v>33</v>
      </c>
      <c r="S9" s="16" t="s">
        <v>34</v>
      </c>
      <c r="T9" s="16"/>
      <c r="U9" s="16" t="s">
        <v>30</v>
      </c>
      <c r="V9" s="16"/>
      <c r="W9" s="16"/>
      <c r="X9" s="15"/>
    </row>
    <row r="10" spans="1:27" ht="15.75" x14ac:dyDescent="0.25">
      <c r="A10" s="17">
        <v>41</v>
      </c>
      <c r="B10" s="18"/>
      <c r="C10" s="19"/>
      <c r="D10" s="20"/>
      <c r="E10" s="20"/>
      <c r="F10" s="21"/>
      <c r="G10" s="22"/>
      <c r="H10" s="19"/>
      <c r="I10" s="18"/>
      <c r="J10" s="19"/>
      <c r="K10" s="18"/>
      <c r="L10" s="19"/>
      <c r="M10" s="19"/>
      <c r="N10" s="22"/>
      <c r="O10" s="18"/>
      <c r="P10" s="18"/>
      <c r="Q10" s="18"/>
      <c r="R10" s="18"/>
      <c r="S10" s="18"/>
      <c r="T10" s="18"/>
      <c r="U10" s="22"/>
      <c r="V10" s="22"/>
      <c r="W10" s="22"/>
      <c r="X10" s="18"/>
      <c r="Y10" s="23"/>
      <c r="Z10" s="24"/>
      <c r="AA10" s="24"/>
    </row>
    <row r="11" spans="1:27" ht="15.75" x14ac:dyDescent="0.25">
      <c r="A11" s="16">
        <v>4111</v>
      </c>
      <c r="B11" s="18" t="s">
        <v>35</v>
      </c>
      <c r="C11" s="19" t="e">
        <f>B11*12</f>
        <v>#VALUE!</v>
      </c>
      <c r="D11" s="20"/>
      <c r="E11" s="20"/>
      <c r="F11" s="21" t="e">
        <f>C11+D11+E11</f>
        <v>#VALUE!</v>
      </c>
      <c r="G11" s="22">
        <v>12703000</v>
      </c>
      <c r="H11" s="19">
        <v>138007917</v>
      </c>
      <c r="I11" s="18">
        <v>12013366</v>
      </c>
      <c r="J11" s="19">
        <v>60942426</v>
      </c>
      <c r="K11" s="18">
        <v>3286980</v>
      </c>
      <c r="L11" s="19">
        <f>J11+K11</f>
        <v>64229406</v>
      </c>
      <c r="M11" s="19">
        <f>L11/5*12</f>
        <v>154150574.39999998</v>
      </c>
      <c r="N11" s="25">
        <v>260363961.25999999</v>
      </c>
      <c r="O11" s="18"/>
      <c r="P11" s="18"/>
      <c r="Q11" s="26">
        <f>N11+O11+P11</f>
        <v>260363961.25999999</v>
      </c>
      <c r="R11" s="26">
        <v>7334000</v>
      </c>
      <c r="S11" s="27"/>
      <c r="T11" s="26">
        <f>Q11+R11+S11</f>
        <v>267697961.25999999</v>
      </c>
      <c r="U11" s="28">
        <v>18225477</v>
      </c>
      <c r="V11" s="28">
        <f>U11*0.9636</f>
        <v>17562069.637200002</v>
      </c>
      <c r="W11" s="26">
        <f>U11+V11</f>
        <v>35787546.637199998</v>
      </c>
      <c r="X11" s="26">
        <f>T11+W11</f>
        <v>303485507.89719999</v>
      </c>
      <c r="Y11" s="23"/>
      <c r="Z11" s="24"/>
      <c r="AA11" s="24"/>
    </row>
    <row r="12" spans="1:27" ht="15.75" x14ac:dyDescent="0.25">
      <c r="A12" s="16">
        <v>4121</v>
      </c>
      <c r="B12" s="18" t="s">
        <v>36</v>
      </c>
      <c r="C12" s="19" t="e">
        <f t="shared" ref="C12:C67" si="0">B12*12</f>
        <v>#VALUE!</v>
      </c>
      <c r="D12" s="20"/>
      <c r="E12" s="20"/>
      <c r="F12" s="21" t="e">
        <f t="shared" ref="F12:F67" si="1">C12+D12+E12</f>
        <v>#VALUE!</v>
      </c>
      <c r="G12" s="22">
        <v>1446000</v>
      </c>
      <c r="H12" s="19">
        <v>15870910</v>
      </c>
      <c r="I12" s="18">
        <v>1381536</v>
      </c>
      <c r="J12" s="19">
        <v>6709235</v>
      </c>
      <c r="K12" s="18">
        <v>355999</v>
      </c>
      <c r="L12" s="19">
        <f t="shared" ref="L12:L67" si="2">J12+K12</f>
        <v>7065234</v>
      </c>
      <c r="M12" s="19">
        <f t="shared" ref="M12:M67" si="3">L12/5*12</f>
        <v>16956561.600000001</v>
      </c>
      <c r="N12" s="25">
        <v>26036395.969999999</v>
      </c>
      <c r="O12" s="18"/>
      <c r="P12" s="18"/>
      <c r="Q12" s="26">
        <f t="shared" ref="Q12:Q67" si="4">N12+O12+P12</f>
        <v>26036395.969999999</v>
      </c>
      <c r="R12" s="26">
        <v>733400</v>
      </c>
      <c r="S12" s="27"/>
      <c r="T12" s="26">
        <f t="shared" ref="T12:T67" si="5">Q12+R12+S12</f>
        <v>26769795.969999999</v>
      </c>
      <c r="U12" s="28">
        <v>1822547</v>
      </c>
      <c r="V12" s="28">
        <f t="shared" ref="V12:V67" si="6">U12*0.9636</f>
        <v>1756206.2892</v>
      </c>
      <c r="W12" s="26">
        <f t="shared" ref="W12:W67" si="7">U12+V12</f>
        <v>3578753.2892</v>
      </c>
      <c r="X12" s="26">
        <f t="shared" ref="X12:X67" si="8">T12+W12</f>
        <v>30348549.259199999</v>
      </c>
      <c r="Y12" s="23"/>
      <c r="Z12" s="24"/>
      <c r="AA12" s="24"/>
    </row>
    <row r="13" spans="1:27" ht="15.75" x14ac:dyDescent="0.25">
      <c r="A13" s="16">
        <v>4122</v>
      </c>
      <c r="B13" s="18" t="s">
        <v>37</v>
      </c>
      <c r="C13" s="19" t="e">
        <f t="shared" si="0"/>
        <v>#VALUE!</v>
      </c>
      <c r="D13" s="20"/>
      <c r="E13" s="20"/>
      <c r="F13" s="21" t="e">
        <f t="shared" si="1"/>
        <v>#VALUE!</v>
      </c>
      <c r="G13" s="22">
        <v>648000</v>
      </c>
      <c r="H13" s="19">
        <v>7107408</v>
      </c>
      <c r="I13" s="18">
        <v>618688</v>
      </c>
      <c r="J13" s="19">
        <v>3141142</v>
      </c>
      <c r="K13" s="18">
        <v>166673</v>
      </c>
      <c r="L13" s="19">
        <f t="shared" si="2"/>
        <v>3307815</v>
      </c>
      <c r="M13" s="19">
        <f t="shared" si="3"/>
        <v>7938756</v>
      </c>
      <c r="N13" s="25">
        <v>13408744.01</v>
      </c>
      <c r="O13" s="18"/>
      <c r="P13" s="18"/>
      <c r="Q13" s="26">
        <f t="shared" si="4"/>
        <v>13408744.01</v>
      </c>
      <c r="R13" s="26">
        <v>377701</v>
      </c>
      <c r="S13" s="27"/>
      <c r="T13" s="26">
        <f t="shared" si="5"/>
        <v>13786445.01</v>
      </c>
      <c r="U13" s="28">
        <v>938612.07</v>
      </c>
      <c r="V13" s="28">
        <f t="shared" si="6"/>
        <v>904446.59065199993</v>
      </c>
      <c r="W13" s="26">
        <f t="shared" si="7"/>
        <v>1843058.660652</v>
      </c>
      <c r="X13" s="26">
        <f t="shared" si="8"/>
        <v>15629503.670652</v>
      </c>
      <c r="Y13" s="23"/>
      <c r="Z13" s="24"/>
      <c r="AA13" s="24"/>
    </row>
    <row r="14" spans="1:27" ht="15.75" x14ac:dyDescent="0.25">
      <c r="A14" s="16">
        <v>4141</v>
      </c>
      <c r="B14" s="18"/>
      <c r="C14" s="19"/>
      <c r="D14" s="20"/>
      <c r="E14" s="20"/>
      <c r="F14" s="21"/>
      <c r="G14" s="22"/>
      <c r="H14" s="19"/>
      <c r="I14" s="18"/>
      <c r="J14" s="19"/>
      <c r="K14" s="18"/>
      <c r="L14" s="19"/>
      <c r="M14" s="19"/>
      <c r="N14" s="25"/>
      <c r="O14" s="18"/>
      <c r="P14" s="18"/>
      <c r="Q14" s="29"/>
      <c r="R14" s="29"/>
      <c r="S14" s="27"/>
      <c r="T14" s="26">
        <f t="shared" si="5"/>
        <v>0</v>
      </c>
      <c r="U14" s="30"/>
      <c r="V14" s="31">
        <v>1000</v>
      </c>
      <c r="W14" s="26">
        <f t="shared" si="7"/>
        <v>1000</v>
      </c>
      <c r="X14" s="26">
        <f t="shared" si="8"/>
        <v>1000</v>
      </c>
      <c r="Y14" s="23"/>
      <c r="Z14" s="24"/>
      <c r="AA14" s="24"/>
    </row>
    <row r="15" spans="1:27" ht="15.75" x14ac:dyDescent="0.25">
      <c r="A15" s="16">
        <v>4143</v>
      </c>
      <c r="B15" s="18" t="s">
        <v>38</v>
      </c>
      <c r="C15" s="19" t="e">
        <f t="shared" si="0"/>
        <v>#VALUE!</v>
      </c>
      <c r="D15" s="20"/>
      <c r="E15" s="20"/>
      <c r="F15" s="21"/>
      <c r="G15" s="32">
        <v>300000</v>
      </c>
      <c r="H15" s="19"/>
      <c r="I15" s="18">
        <v>743301</v>
      </c>
      <c r="J15" s="19"/>
      <c r="K15" s="18">
        <v>247872</v>
      </c>
      <c r="L15" s="19">
        <f t="shared" si="2"/>
        <v>247872</v>
      </c>
      <c r="M15" s="19">
        <f t="shared" si="3"/>
        <v>594892.80000000005</v>
      </c>
      <c r="N15" s="22">
        <v>1207341.03</v>
      </c>
      <c r="O15" s="18"/>
      <c r="P15" s="18"/>
      <c r="Q15" s="26">
        <f t="shared" si="4"/>
        <v>1207341.03</v>
      </c>
      <c r="R15" s="27"/>
      <c r="S15" s="27"/>
      <c r="T15" s="26">
        <f t="shared" si="5"/>
        <v>1207341.03</v>
      </c>
      <c r="U15" s="28">
        <v>300000</v>
      </c>
      <c r="V15" s="28">
        <f t="shared" si="6"/>
        <v>289080</v>
      </c>
      <c r="W15" s="26">
        <f t="shared" si="7"/>
        <v>589080</v>
      </c>
      <c r="X15" s="26">
        <f t="shared" si="8"/>
        <v>1796421.03</v>
      </c>
      <c r="Y15" s="23"/>
      <c r="Z15" s="24"/>
      <c r="AA15" s="24"/>
    </row>
    <row r="16" spans="1:27" ht="15.75" x14ac:dyDescent="0.25">
      <c r="A16" s="16">
        <v>4144</v>
      </c>
      <c r="B16" s="18" t="s">
        <v>39</v>
      </c>
      <c r="C16" s="19" t="e">
        <f t="shared" si="0"/>
        <v>#VALUE!</v>
      </c>
      <c r="D16" s="20"/>
      <c r="E16" s="20"/>
      <c r="F16" s="21"/>
      <c r="G16" s="22">
        <v>500000</v>
      </c>
      <c r="H16" s="19"/>
      <c r="I16" s="18">
        <v>392000</v>
      </c>
      <c r="J16" s="19">
        <v>916667</v>
      </c>
      <c r="K16" s="18"/>
      <c r="L16" s="19">
        <f t="shared" si="2"/>
        <v>916667</v>
      </c>
      <c r="M16" s="19">
        <f t="shared" si="3"/>
        <v>2200000.7999999998</v>
      </c>
      <c r="N16" s="22"/>
      <c r="O16" s="18"/>
      <c r="P16" s="18"/>
      <c r="Q16" s="26">
        <f t="shared" si="4"/>
        <v>0</v>
      </c>
      <c r="R16" s="27"/>
      <c r="S16" s="27"/>
      <c r="T16" s="26">
        <f t="shared" si="5"/>
        <v>0</v>
      </c>
      <c r="U16" s="28">
        <v>400000</v>
      </c>
      <c r="V16" s="28">
        <f t="shared" si="6"/>
        <v>385440</v>
      </c>
      <c r="W16" s="26">
        <f t="shared" si="7"/>
        <v>785440</v>
      </c>
      <c r="X16" s="26">
        <f t="shared" si="8"/>
        <v>785440</v>
      </c>
      <c r="Y16" s="23"/>
      <c r="Z16" s="24"/>
      <c r="AA16" s="24"/>
    </row>
    <row r="17" spans="1:27" ht="15.75" x14ac:dyDescent="0.25">
      <c r="A17" s="16">
        <v>4151</v>
      </c>
      <c r="B17" s="18" t="s">
        <v>40</v>
      </c>
      <c r="C17" s="19">
        <v>1348000</v>
      </c>
      <c r="D17" s="20"/>
      <c r="E17" s="20"/>
      <c r="F17" s="21">
        <f t="shared" si="1"/>
        <v>1348000</v>
      </c>
      <c r="G17" s="22">
        <v>1200000</v>
      </c>
      <c r="H17" s="19">
        <v>1347984</v>
      </c>
      <c r="I17" s="18">
        <v>1062757</v>
      </c>
      <c r="J17" s="19">
        <v>669240</v>
      </c>
      <c r="K17" s="18">
        <v>378482</v>
      </c>
      <c r="L17" s="19">
        <f t="shared" si="2"/>
        <v>1047722</v>
      </c>
      <c r="M17" s="19">
        <f t="shared" si="3"/>
        <v>2514532.7999999998</v>
      </c>
      <c r="N17" s="28"/>
      <c r="O17" s="27"/>
      <c r="P17" s="18"/>
      <c r="Q17" s="26">
        <f t="shared" si="4"/>
        <v>0</v>
      </c>
      <c r="R17" s="26"/>
      <c r="S17" s="27"/>
      <c r="T17" s="26">
        <f t="shared" si="5"/>
        <v>0</v>
      </c>
      <c r="U17" s="28">
        <v>200000</v>
      </c>
      <c r="V17" s="28">
        <f t="shared" si="6"/>
        <v>192720</v>
      </c>
      <c r="W17" s="26">
        <f t="shared" si="7"/>
        <v>392720</v>
      </c>
      <c r="X17" s="26">
        <f t="shared" si="8"/>
        <v>392720</v>
      </c>
      <c r="Y17" s="23"/>
      <c r="Z17" s="24"/>
      <c r="AA17" s="24"/>
    </row>
    <row r="18" spans="1:27" ht="15.75" x14ac:dyDescent="0.25">
      <c r="A18" s="16">
        <v>4161</v>
      </c>
      <c r="B18" s="18" t="s">
        <v>41</v>
      </c>
      <c r="C18" s="19" t="e">
        <f t="shared" si="0"/>
        <v>#VALUE!</v>
      </c>
      <c r="D18" s="20"/>
      <c r="E18" s="20"/>
      <c r="F18" s="21"/>
      <c r="G18" s="22">
        <v>600000</v>
      </c>
      <c r="H18" s="19"/>
      <c r="I18" s="18">
        <v>515050</v>
      </c>
      <c r="J18" s="19"/>
      <c r="K18" s="18">
        <v>73857</v>
      </c>
      <c r="L18" s="19">
        <f t="shared" si="2"/>
        <v>73857</v>
      </c>
      <c r="M18" s="19">
        <f t="shared" si="3"/>
        <v>177256.8</v>
      </c>
      <c r="N18" s="26">
        <v>1751042.66</v>
      </c>
      <c r="O18" s="27"/>
      <c r="P18" s="18"/>
      <c r="Q18" s="26">
        <f t="shared" si="4"/>
        <v>1751042.66</v>
      </c>
      <c r="R18" s="27"/>
      <c r="S18" s="27"/>
      <c r="T18" s="26">
        <f t="shared" si="5"/>
        <v>1751042.66</v>
      </c>
      <c r="U18" s="28">
        <v>300000</v>
      </c>
      <c r="V18" s="28">
        <f t="shared" si="6"/>
        <v>289080</v>
      </c>
      <c r="W18" s="26">
        <f t="shared" si="7"/>
        <v>589080</v>
      </c>
      <c r="X18" s="26">
        <f t="shared" si="8"/>
        <v>2340122.66</v>
      </c>
      <c r="Y18" s="23"/>
      <c r="Z18" s="24"/>
      <c r="AA18" s="24"/>
    </row>
    <row r="19" spans="1:27" ht="15.75" x14ac:dyDescent="0.25">
      <c r="A19" s="17">
        <v>421</v>
      </c>
      <c r="B19" s="18"/>
      <c r="C19" s="19">
        <f t="shared" si="0"/>
        <v>0</v>
      </c>
      <c r="D19" s="20"/>
      <c r="E19" s="20"/>
      <c r="F19" s="21"/>
      <c r="G19" s="32"/>
      <c r="H19" s="19"/>
      <c r="I19" s="18"/>
      <c r="J19" s="19"/>
      <c r="K19" s="18"/>
      <c r="L19" s="19">
        <f t="shared" si="2"/>
        <v>0</v>
      </c>
      <c r="M19" s="19">
        <f t="shared" si="3"/>
        <v>0</v>
      </c>
      <c r="N19" s="29"/>
      <c r="O19" s="27"/>
      <c r="P19" s="18"/>
      <c r="Q19" s="26">
        <f t="shared" si="4"/>
        <v>0</v>
      </c>
      <c r="R19" s="27"/>
      <c r="S19" s="27"/>
      <c r="T19" s="26">
        <f t="shared" si="5"/>
        <v>0</v>
      </c>
      <c r="U19" s="29"/>
      <c r="V19" s="28">
        <f t="shared" si="6"/>
        <v>0</v>
      </c>
      <c r="W19" s="26">
        <f t="shared" si="7"/>
        <v>0</v>
      </c>
      <c r="X19" s="26">
        <f t="shared" si="8"/>
        <v>0</v>
      </c>
      <c r="Y19" s="23"/>
      <c r="Z19" s="24"/>
      <c r="AA19" s="24"/>
    </row>
    <row r="20" spans="1:27" ht="15.75" x14ac:dyDescent="0.25">
      <c r="A20" s="16">
        <v>4211</v>
      </c>
      <c r="B20" s="18" t="s">
        <v>42</v>
      </c>
      <c r="C20" s="19" t="e">
        <f t="shared" si="0"/>
        <v>#VALUE!</v>
      </c>
      <c r="D20" s="20"/>
      <c r="E20" s="20"/>
      <c r="F20" s="21" t="e">
        <f t="shared" si="1"/>
        <v>#VALUE!</v>
      </c>
      <c r="G20" s="22">
        <v>70000</v>
      </c>
      <c r="H20" s="19">
        <v>1045992</v>
      </c>
      <c r="I20" s="18">
        <v>0</v>
      </c>
      <c r="J20" s="19">
        <v>106736</v>
      </c>
      <c r="K20" s="18">
        <v>25803</v>
      </c>
      <c r="L20" s="19">
        <f t="shared" si="2"/>
        <v>132539</v>
      </c>
      <c r="M20" s="19">
        <f t="shared" si="3"/>
        <v>318093.59999999998</v>
      </c>
      <c r="N20" s="28">
        <v>500000</v>
      </c>
      <c r="O20" s="27"/>
      <c r="P20" s="18"/>
      <c r="Q20" s="26">
        <f t="shared" si="4"/>
        <v>500000</v>
      </c>
      <c r="R20" s="27"/>
      <c r="S20" s="27"/>
      <c r="T20" s="26">
        <f t="shared" si="5"/>
        <v>500000</v>
      </c>
      <c r="U20" s="28">
        <v>100000</v>
      </c>
      <c r="V20" s="28">
        <f t="shared" si="6"/>
        <v>96360</v>
      </c>
      <c r="W20" s="26">
        <f t="shared" si="7"/>
        <v>196360</v>
      </c>
      <c r="X20" s="26">
        <f t="shared" si="8"/>
        <v>696360</v>
      </c>
      <c r="Y20" s="23"/>
      <c r="Z20" s="24"/>
      <c r="AA20" s="24"/>
    </row>
    <row r="21" spans="1:27" ht="15.75" x14ac:dyDescent="0.25">
      <c r="A21" s="16">
        <v>4212</v>
      </c>
      <c r="B21" s="18" t="s">
        <v>43</v>
      </c>
      <c r="C21" s="19">
        <v>4720000</v>
      </c>
      <c r="D21" s="20"/>
      <c r="E21" s="20"/>
      <c r="F21" s="21">
        <f t="shared" si="1"/>
        <v>4720000</v>
      </c>
      <c r="G21" s="22">
        <v>9000000</v>
      </c>
      <c r="H21" s="19">
        <v>4042272</v>
      </c>
      <c r="I21" s="18">
        <v>9036821</v>
      </c>
      <c r="J21" s="19">
        <v>2430884</v>
      </c>
      <c r="K21" s="18">
        <v>3315805</v>
      </c>
      <c r="L21" s="19">
        <f t="shared" si="2"/>
        <v>5746689</v>
      </c>
      <c r="M21" s="19">
        <f t="shared" si="3"/>
        <v>13792053.600000001</v>
      </c>
      <c r="N21" s="28">
        <v>18339660</v>
      </c>
      <c r="O21" s="28">
        <v>200000</v>
      </c>
      <c r="P21" s="18"/>
      <c r="Q21" s="26">
        <f t="shared" si="4"/>
        <v>18539660</v>
      </c>
      <c r="R21" s="26">
        <v>871248</v>
      </c>
      <c r="S21" s="27"/>
      <c r="T21" s="26">
        <f t="shared" si="5"/>
        <v>19410908</v>
      </c>
      <c r="U21" s="28">
        <v>3000000</v>
      </c>
      <c r="V21" s="28">
        <f t="shared" si="6"/>
        <v>2890800</v>
      </c>
      <c r="W21" s="26">
        <f t="shared" si="7"/>
        <v>5890800</v>
      </c>
      <c r="X21" s="26">
        <f t="shared" si="8"/>
        <v>25301708</v>
      </c>
      <c r="Y21" s="23"/>
      <c r="Z21" s="24"/>
      <c r="AA21" s="24"/>
    </row>
    <row r="22" spans="1:27" ht="15.75" x14ac:dyDescent="0.25">
      <c r="A22" s="16">
        <v>4213</v>
      </c>
      <c r="B22" s="18" t="s">
        <v>44</v>
      </c>
      <c r="C22" s="19">
        <v>1496000</v>
      </c>
      <c r="D22" s="20"/>
      <c r="E22" s="20"/>
      <c r="F22" s="21">
        <f t="shared" si="1"/>
        <v>1496000</v>
      </c>
      <c r="G22" s="22">
        <v>1300000</v>
      </c>
      <c r="H22" s="19">
        <v>1497000</v>
      </c>
      <c r="I22" s="18">
        <v>1904747</v>
      </c>
      <c r="J22" s="19">
        <v>573504</v>
      </c>
      <c r="K22" s="18">
        <v>667682</v>
      </c>
      <c r="L22" s="19">
        <f t="shared" si="2"/>
        <v>1241186</v>
      </c>
      <c r="M22" s="19">
        <f t="shared" si="3"/>
        <v>2978846.4000000004</v>
      </c>
      <c r="N22" s="28">
        <v>5186000</v>
      </c>
      <c r="O22" s="28">
        <v>200000</v>
      </c>
      <c r="P22" s="18"/>
      <c r="Q22" s="26">
        <f t="shared" si="4"/>
        <v>5386000</v>
      </c>
      <c r="R22" s="26">
        <v>105600</v>
      </c>
      <c r="S22" s="27"/>
      <c r="T22" s="26">
        <f t="shared" si="5"/>
        <v>5491600</v>
      </c>
      <c r="U22" s="28">
        <v>1500000</v>
      </c>
      <c r="V22" s="28">
        <f t="shared" si="6"/>
        <v>1445400</v>
      </c>
      <c r="W22" s="26">
        <f t="shared" si="7"/>
        <v>2945400</v>
      </c>
      <c r="X22" s="26">
        <f t="shared" si="8"/>
        <v>8437000</v>
      </c>
      <c r="Y22" s="23"/>
      <c r="Z22" s="24"/>
      <c r="AA22" s="24"/>
    </row>
    <row r="23" spans="1:27" ht="15.75" x14ac:dyDescent="0.25">
      <c r="A23" s="16">
        <v>4214</v>
      </c>
      <c r="B23" s="18" t="s">
        <v>45</v>
      </c>
      <c r="C23" s="19">
        <v>484000</v>
      </c>
      <c r="D23" s="20"/>
      <c r="E23" s="20"/>
      <c r="F23" s="21">
        <f t="shared" si="1"/>
        <v>484000</v>
      </c>
      <c r="G23" s="22">
        <v>100000</v>
      </c>
      <c r="H23" s="19">
        <v>483996</v>
      </c>
      <c r="I23" s="18"/>
      <c r="J23" s="19">
        <v>189548</v>
      </c>
      <c r="K23" s="18">
        <v>3498</v>
      </c>
      <c r="L23" s="19">
        <f t="shared" si="2"/>
        <v>193046</v>
      </c>
      <c r="M23" s="19">
        <f t="shared" si="3"/>
        <v>463310.39999999997</v>
      </c>
      <c r="N23" s="28">
        <v>642396</v>
      </c>
      <c r="O23" s="33"/>
      <c r="P23" s="33"/>
      <c r="Q23" s="26">
        <f t="shared" si="4"/>
        <v>642396</v>
      </c>
      <c r="R23" s="33"/>
      <c r="S23" s="33"/>
      <c r="T23" s="26">
        <f t="shared" si="5"/>
        <v>642396</v>
      </c>
      <c r="U23" s="28">
        <f>G23</f>
        <v>100000</v>
      </c>
      <c r="V23" s="28">
        <f t="shared" si="6"/>
        <v>96360</v>
      </c>
      <c r="W23" s="26">
        <f t="shared" si="7"/>
        <v>196360</v>
      </c>
      <c r="X23" s="26">
        <f t="shared" si="8"/>
        <v>838756</v>
      </c>
      <c r="Y23" s="23"/>
      <c r="Z23" s="24"/>
      <c r="AA23" s="24"/>
    </row>
    <row r="24" spans="1:27" ht="15.75" x14ac:dyDescent="0.25">
      <c r="A24" s="16">
        <v>4215</v>
      </c>
      <c r="B24" s="18"/>
      <c r="C24" s="19"/>
      <c r="D24" s="20"/>
      <c r="E24" s="20"/>
      <c r="F24" s="21"/>
      <c r="G24" s="22"/>
      <c r="H24" s="19"/>
      <c r="I24" s="18"/>
      <c r="J24" s="19"/>
      <c r="K24" s="18"/>
      <c r="L24" s="19"/>
      <c r="M24" s="19"/>
      <c r="N24" s="30"/>
      <c r="O24" s="27"/>
      <c r="P24" s="18"/>
      <c r="Q24" s="29"/>
      <c r="R24" s="27"/>
      <c r="S24" s="27"/>
      <c r="T24" s="26">
        <f t="shared" si="5"/>
        <v>0</v>
      </c>
      <c r="U24" s="30"/>
      <c r="V24" s="31">
        <v>1000</v>
      </c>
      <c r="W24" s="26">
        <f t="shared" si="7"/>
        <v>1000</v>
      </c>
      <c r="X24" s="26">
        <f t="shared" si="8"/>
        <v>1000</v>
      </c>
      <c r="Y24" s="23"/>
      <c r="Z24" s="24"/>
      <c r="AA24" s="24"/>
    </row>
    <row r="25" spans="1:27" ht="15.75" x14ac:dyDescent="0.25">
      <c r="A25" s="16">
        <v>4216</v>
      </c>
      <c r="B25" s="18"/>
      <c r="C25" s="19"/>
      <c r="D25" s="20"/>
      <c r="E25" s="20"/>
      <c r="F25" s="21"/>
      <c r="G25" s="22"/>
      <c r="H25" s="19"/>
      <c r="I25" s="18"/>
      <c r="J25" s="19"/>
      <c r="K25" s="18"/>
      <c r="L25" s="19"/>
      <c r="M25" s="19"/>
      <c r="N25" s="30"/>
      <c r="O25" s="27"/>
      <c r="P25" s="18"/>
      <c r="Q25" s="29"/>
      <c r="R25" s="27"/>
      <c r="S25" s="27"/>
      <c r="T25" s="26">
        <f t="shared" si="5"/>
        <v>0</v>
      </c>
      <c r="U25" s="30"/>
      <c r="V25" s="31">
        <v>1000</v>
      </c>
      <c r="W25" s="26">
        <f t="shared" si="7"/>
        <v>1000</v>
      </c>
      <c r="X25" s="26">
        <f t="shared" si="8"/>
        <v>1000</v>
      </c>
      <c r="Y25" s="23"/>
      <c r="Z25" s="24"/>
      <c r="AA25" s="24"/>
    </row>
    <row r="26" spans="1:27" ht="15.75" x14ac:dyDescent="0.25">
      <c r="A26" s="16">
        <v>4219</v>
      </c>
      <c r="B26" s="18"/>
      <c r="C26" s="19"/>
      <c r="D26" s="20"/>
      <c r="E26" s="20"/>
      <c r="F26" s="21"/>
      <c r="G26" s="22"/>
      <c r="H26" s="19"/>
      <c r="I26" s="18"/>
      <c r="J26" s="19"/>
      <c r="K26" s="18"/>
      <c r="L26" s="19"/>
      <c r="M26" s="19"/>
      <c r="N26" s="30"/>
      <c r="O26" s="27"/>
      <c r="P26" s="18"/>
      <c r="Q26" s="29"/>
      <c r="R26" s="27"/>
      <c r="S26" s="27"/>
      <c r="T26" s="26">
        <f t="shared" si="5"/>
        <v>0</v>
      </c>
      <c r="U26" s="30"/>
      <c r="V26" s="31">
        <v>1000</v>
      </c>
      <c r="W26" s="26">
        <f t="shared" si="7"/>
        <v>1000</v>
      </c>
      <c r="X26" s="26">
        <f t="shared" si="8"/>
        <v>1000</v>
      </c>
      <c r="Y26" s="23"/>
      <c r="Z26" s="24"/>
      <c r="AA26" s="24"/>
    </row>
    <row r="27" spans="1:27" ht="15.75" x14ac:dyDescent="0.25">
      <c r="A27" s="17">
        <v>422</v>
      </c>
      <c r="B27" s="18"/>
      <c r="C27" s="19"/>
      <c r="D27" s="20"/>
      <c r="E27" s="20"/>
      <c r="F27" s="21"/>
      <c r="G27" s="22"/>
      <c r="H27" s="19"/>
      <c r="I27" s="18"/>
      <c r="J27" s="19"/>
      <c r="K27" s="18"/>
      <c r="L27" s="19"/>
      <c r="M27" s="19"/>
      <c r="N27" s="29"/>
      <c r="O27" s="27"/>
      <c r="P27" s="18"/>
      <c r="Q27" s="26">
        <f t="shared" si="4"/>
        <v>0</v>
      </c>
      <c r="R27" s="27"/>
      <c r="S27" s="27"/>
      <c r="T27" s="26">
        <f t="shared" si="5"/>
        <v>0</v>
      </c>
      <c r="U27" s="29"/>
      <c r="V27" s="28">
        <f t="shared" si="6"/>
        <v>0</v>
      </c>
      <c r="W27" s="26">
        <f t="shared" si="7"/>
        <v>0</v>
      </c>
      <c r="X27" s="26">
        <f t="shared" si="8"/>
        <v>0</v>
      </c>
      <c r="Y27" s="23"/>
      <c r="Z27" s="24"/>
      <c r="AA27" s="24"/>
    </row>
    <row r="28" spans="1:27" ht="15.75" x14ac:dyDescent="0.25">
      <c r="A28" s="16">
        <v>4221</v>
      </c>
      <c r="B28" s="18" t="s">
        <v>46</v>
      </c>
      <c r="C28" s="19">
        <v>16000</v>
      </c>
      <c r="D28" s="20"/>
      <c r="E28" s="20"/>
      <c r="F28" s="21">
        <f t="shared" si="1"/>
        <v>16000</v>
      </c>
      <c r="G28" s="22">
        <v>20000</v>
      </c>
      <c r="H28" s="19">
        <v>16440</v>
      </c>
      <c r="I28" s="18"/>
      <c r="J28" s="19"/>
      <c r="K28" s="18"/>
      <c r="L28" s="19">
        <f t="shared" si="2"/>
        <v>0</v>
      </c>
      <c r="M28" s="19">
        <f t="shared" si="3"/>
        <v>0</v>
      </c>
      <c r="N28" s="28">
        <v>34812</v>
      </c>
      <c r="O28" s="27"/>
      <c r="P28" s="18"/>
      <c r="Q28" s="26">
        <f t="shared" si="4"/>
        <v>34812</v>
      </c>
      <c r="R28" s="27"/>
      <c r="S28" s="27"/>
      <c r="T28" s="26">
        <f t="shared" si="5"/>
        <v>34812</v>
      </c>
      <c r="U28" s="28">
        <f>G28</f>
        <v>20000</v>
      </c>
      <c r="V28" s="28">
        <f t="shared" si="6"/>
        <v>19272</v>
      </c>
      <c r="W28" s="26">
        <f t="shared" si="7"/>
        <v>39272</v>
      </c>
      <c r="X28" s="26">
        <f t="shared" si="8"/>
        <v>74084</v>
      </c>
      <c r="Y28" s="23"/>
      <c r="Z28" s="24"/>
      <c r="AA28" s="24"/>
    </row>
    <row r="29" spans="1:27" ht="15.75" x14ac:dyDescent="0.25">
      <c r="A29" s="16">
        <v>4222</v>
      </c>
      <c r="B29" s="18" t="s">
        <v>47</v>
      </c>
      <c r="C29" s="19">
        <v>18000</v>
      </c>
      <c r="D29" s="20"/>
      <c r="E29" s="20"/>
      <c r="F29" s="21">
        <f t="shared" si="1"/>
        <v>18000</v>
      </c>
      <c r="G29" s="22">
        <v>50000</v>
      </c>
      <c r="H29" s="19">
        <v>18372</v>
      </c>
      <c r="I29" s="18"/>
      <c r="J29" s="19"/>
      <c r="K29" s="18"/>
      <c r="L29" s="19">
        <f t="shared" si="2"/>
        <v>0</v>
      </c>
      <c r="M29" s="19">
        <f t="shared" si="3"/>
        <v>0</v>
      </c>
      <c r="N29" s="29"/>
      <c r="O29" s="27"/>
      <c r="P29" s="18"/>
      <c r="Q29" s="26">
        <f t="shared" si="4"/>
        <v>0</v>
      </c>
      <c r="R29" s="27"/>
      <c r="S29" s="27"/>
      <c r="T29" s="26">
        <f t="shared" si="5"/>
        <v>0</v>
      </c>
      <c r="U29" s="28">
        <f>G29</f>
        <v>50000</v>
      </c>
      <c r="V29" s="28">
        <f t="shared" si="6"/>
        <v>48180</v>
      </c>
      <c r="W29" s="26">
        <f t="shared" si="7"/>
        <v>98180</v>
      </c>
      <c r="X29" s="26">
        <f t="shared" si="8"/>
        <v>98180</v>
      </c>
      <c r="Y29" s="23"/>
      <c r="Z29" s="24"/>
      <c r="AA29" s="24"/>
    </row>
    <row r="30" spans="1:27" ht="15.75" x14ac:dyDescent="0.25">
      <c r="A30" s="16">
        <v>4223</v>
      </c>
      <c r="B30" s="18"/>
      <c r="C30" s="19"/>
      <c r="D30" s="20"/>
      <c r="E30" s="20"/>
      <c r="F30" s="21"/>
      <c r="G30" s="22"/>
      <c r="H30" s="19"/>
      <c r="I30" s="18"/>
      <c r="J30" s="19"/>
      <c r="K30" s="18"/>
      <c r="L30" s="19"/>
      <c r="M30" s="19"/>
      <c r="N30" s="29"/>
      <c r="O30" s="27"/>
      <c r="P30" s="18"/>
      <c r="Q30" s="26"/>
      <c r="R30" s="27"/>
      <c r="S30" s="27"/>
      <c r="T30" s="26">
        <f t="shared" si="5"/>
        <v>0</v>
      </c>
      <c r="U30" s="30"/>
      <c r="V30" s="31">
        <v>1000</v>
      </c>
      <c r="W30" s="26">
        <f t="shared" si="7"/>
        <v>1000</v>
      </c>
      <c r="X30" s="26">
        <f t="shared" si="8"/>
        <v>1000</v>
      </c>
      <c r="Y30" s="23"/>
      <c r="Z30" s="24"/>
      <c r="AA30" s="24"/>
    </row>
    <row r="31" spans="1:27" ht="15.75" x14ac:dyDescent="0.25">
      <c r="A31" s="16">
        <v>4224</v>
      </c>
      <c r="B31" s="18"/>
      <c r="C31" s="19"/>
      <c r="D31" s="20"/>
      <c r="E31" s="20"/>
      <c r="F31" s="21"/>
      <c r="G31" s="22"/>
      <c r="H31" s="19"/>
      <c r="I31" s="18"/>
      <c r="J31" s="19"/>
      <c r="K31" s="18"/>
      <c r="L31" s="19"/>
      <c r="M31" s="19"/>
      <c r="N31" s="29"/>
      <c r="O31" s="27"/>
      <c r="P31" s="18"/>
      <c r="Q31" s="26"/>
      <c r="R31" s="27"/>
      <c r="S31" s="27"/>
      <c r="T31" s="26">
        <f t="shared" si="5"/>
        <v>0</v>
      </c>
      <c r="U31" s="30"/>
      <c r="V31" s="31">
        <v>1000</v>
      </c>
      <c r="W31" s="26">
        <f t="shared" si="7"/>
        <v>1000</v>
      </c>
      <c r="X31" s="26">
        <f t="shared" si="8"/>
        <v>1000</v>
      </c>
      <c r="Y31" s="23"/>
      <c r="Z31" s="24"/>
      <c r="AA31" s="24"/>
    </row>
    <row r="32" spans="1:27" ht="15.75" x14ac:dyDescent="0.25">
      <c r="A32" s="16">
        <v>4229</v>
      </c>
      <c r="B32" s="18" t="s">
        <v>48</v>
      </c>
      <c r="C32" s="19" t="e">
        <f t="shared" si="0"/>
        <v>#VALUE!</v>
      </c>
      <c r="D32" s="20"/>
      <c r="E32" s="20"/>
      <c r="F32" s="21" t="e">
        <f t="shared" si="1"/>
        <v>#VALUE!</v>
      </c>
      <c r="G32" s="22">
        <v>10000</v>
      </c>
      <c r="H32" s="19"/>
      <c r="I32" s="18"/>
      <c r="J32" s="19"/>
      <c r="K32" s="18"/>
      <c r="L32" s="19">
        <f t="shared" si="2"/>
        <v>0</v>
      </c>
      <c r="M32" s="19">
        <f t="shared" si="3"/>
        <v>0</v>
      </c>
      <c r="N32" s="29"/>
      <c r="O32" s="27"/>
      <c r="P32" s="18"/>
      <c r="Q32" s="26">
        <f t="shared" si="4"/>
        <v>0</v>
      </c>
      <c r="R32" s="27"/>
      <c r="S32" s="27"/>
      <c r="T32" s="26">
        <f t="shared" si="5"/>
        <v>0</v>
      </c>
      <c r="U32" s="28">
        <f>G32</f>
        <v>10000</v>
      </c>
      <c r="V32" s="28">
        <f t="shared" si="6"/>
        <v>9636</v>
      </c>
      <c r="W32" s="26">
        <f t="shared" si="7"/>
        <v>19636</v>
      </c>
      <c r="X32" s="26">
        <f t="shared" si="8"/>
        <v>19636</v>
      </c>
      <c r="Y32" s="23"/>
      <c r="Z32" s="24"/>
      <c r="AA32" s="24"/>
    </row>
    <row r="33" spans="1:27" ht="15.75" x14ac:dyDescent="0.25">
      <c r="A33" s="17">
        <v>423</v>
      </c>
      <c r="B33" s="18"/>
      <c r="C33" s="19"/>
      <c r="D33" s="20"/>
      <c r="E33" s="20"/>
      <c r="F33" s="21"/>
      <c r="G33" s="22"/>
      <c r="H33" s="19"/>
      <c r="I33" s="18"/>
      <c r="J33" s="19"/>
      <c r="K33" s="18"/>
      <c r="L33" s="19"/>
      <c r="M33" s="19"/>
      <c r="N33" s="29"/>
      <c r="O33" s="27"/>
      <c r="P33" s="18"/>
      <c r="Q33" s="26">
        <f t="shared" si="4"/>
        <v>0</v>
      </c>
      <c r="R33" s="27"/>
      <c r="S33" s="27"/>
      <c r="T33" s="26">
        <f t="shared" si="5"/>
        <v>0</v>
      </c>
      <c r="U33" s="29"/>
      <c r="V33" s="28">
        <f t="shared" si="6"/>
        <v>0</v>
      </c>
      <c r="W33" s="26">
        <f t="shared" si="7"/>
        <v>0</v>
      </c>
      <c r="X33" s="26">
        <f t="shared" si="8"/>
        <v>0</v>
      </c>
      <c r="Y33" s="23"/>
      <c r="Z33" s="24"/>
      <c r="AA33" s="24"/>
    </row>
    <row r="34" spans="1:27" ht="15.75" x14ac:dyDescent="0.25">
      <c r="A34" s="16">
        <v>4231</v>
      </c>
      <c r="B34" s="18" t="s">
        <v>49</v>
      </c>
      <c r="C34" s="19">
        <v>80000</v>
      </c>
      <c r="D34" s="20"/>
      <c r="E34" s="20"/>
      <c r="F34" s="21">
        <f t="shared" si="1"/>
        <v>80000</v>
      </c>
      <c r="G34" s="32">
        <v>2700000</v>
      </c>
      <c r="H34" s="19">
        <v>79992</v>
      </c>
      <c r="I34" s="18">
        <v>1575495</v>
      </c>
      <c r="J34" s="19">
        <v>14865</v>
      </c>
      <c r="K34" s="18">
        <v>93903</v>
      </c>
      <c r="L34" s="19">
        <f t="shared" si="2"/>
        <v>108768</v>
      </c>
      <c r="M34" s="19">
        <f t="shared" si="3"/>
        <v>261043.19999999998</v>
      </c>
      <c r="N34" s="28">
        <v>79992</v>
      </c>
      <c r="O34" s="27"/>
      <c r="P34" s="18"/>
      <c r="Q34" s="26">
        <f t="shared" si="4"/>
        <v>79992</v>
      </c>
      <c r="R34" s="27"/>
      <c r="S34" s="27"/>
      <c r="T34" s="26">
        <f t="shared" si="5"/>
        <v>79992</v>
      </c>
      <c r="U34" s="28">
        <v>800000</v>
      </c>
      <c r="V34" s="28">
        <f t="shared" si="6"/>
        <v>770880</v>
      </c>
      <c r="W34" s="26">
        <f t="shared" si="7"/>
        <v>1570880</v>
      </c>
      <c r="X34" s="26">
        <f t="shared" si="8"/>
        <v>1650872</v>
      </c>
      <c r="Y34" s="23"/>
      <c r="Z34" s="24"/>
      <c r="AA34" s="24"/>
    </row>
    <row r="35" spans="1:27" ht="15.75" x14ac:dyDescent="0.25">
      <c r="A35" s="16">
        <v>4232</v>
      </c>
      <c r="B35" s="18" t="s">
        <v>50</v>
      </c>
      <c r="C35" s="19" t="e">
        <f t="shared" si="0"/>
        <v>#VALUE!</v>
      </c>
      <c r="D35" s="20"/>
      <c r="E35" s="20"/>
      <c r="F35" s="21" t="e">
        <f t="shared" si="1"/>
        <v>#VALUE!</v>
      </c>
      <c r="G35" s="32">
        <v>50000</v>
      </c>
      <c r="H35" s="19">
        <v>120000</v>
      </c>
      <c r="I35" s="18">
        <v>310295</v>
      </c>
      <c r="J35" s="19">
        <v>63478</v>
      </c>
      <c r="K35" s="18">
        <v>29670</v>
      </c>
      <c r="L35" s="19">
        <f t="shared" si="2"/>
        <v>93148</v>
      </c>
      <c r="M35" s="19">
        <f t="shared" si="3"/>
        <v>223555.19999999998</v>
      </c>
      <c r="N35" s="28">
        <v>120000</v>
      </c>
      <c r="O35" s="33"/>
      <c r="P35" s="33"/>
      <c r="Q35" s="26">
        <f t="shared" si="4"/>
        <v>120000</v>
      </c>
      <c r="R35" s="27"/>
      <c r="S35" s="27"/>
      <c r="T35" s="26">
        <f t="shared" si="5"/>
        <v>120000</v>
      </c>
      <c r="U35" s="28">
        <v>500000</v>
      </c>
      <c r="V35" s="28">
        <f t="shared" si="6"/>
        <v>481800</v>
      </c>
      <c r="W35" s="26">
        <f t="shared" si="7"/>
        <v>981800</v>
      </c>
      <c r="X35" s="26">
        <f t="shared" si="8"/>
        <v>1101800</v>
      </c>
      <c r="Y35" s="23"/>
      <c r="Z35" s="24"/>
      <c r="AA35" s="24"/>
    </row>
    <row r="36" spans="1:27" ht="15.75" x14ac:dyDescent="0.25">
      <c r="A36" s="16">
        <v>4233</v>
      </c>
      <c r="B36" s="18" t="s">
        <v>51</v>
      </c>
      <c r="C36" s="19">
        <v>163000</v>
      </c>
      <c r="D36" s="20"/>
      <c r="E36" s="20"/>
      <c r="F36" s="21">
        <f t="shared" si="1"/>
        <v>163000</v>
      </c>
      <c r="G36" s="32">
        <v>150000</v>
      </c>
      <c r="H36" s="19">
        <v>162996</v>
      </c>
      <c r="I36" s="18"/>
      <c r="J36" s="19">
        <v>0</v>
      </c>
      <c r="K36" s="18">
        <v>0</v>
      </c>
      <c r="L36" s="19">
        <f t="shared" si="2"/>
        <v>0</v>
      </c>
      <c r="M36" s="19">
        <f t="shared" si="3"/>
        <v>0</v>
      </c>
      <c r="N36" s="28">
        <v>162996</v>
      </c>
      <c r="O36" s="33"/>
      <c r="P36" s="33"/>
      <c r="Q36" s="26">
        <f t="shared" si="4"/>
        <v>162996</v>
      </c>
      <c r="R36" s="27"/>
      <c r="S36" s="27"/>
      <c r="T36" s="26">
        <f t="shared" si="5"/>
        <v>162996</v>
      </c>
      <c r="U36" s="28">
        <v>100000</v>
      </c>
      <c r="V36" s="28">
        <f t="shared" si="6"/>
        <v>96360</v>
      </c>
      <c r="W36" s="26">
        <f t="shared" si="7"/>
        <v>196360</v>
      </c>
      <c r="X36" s="26">
        <f t="shared" si="8"/>
        <v>359356</v>
      </c>
      <c r="Y36" s="23"/>
      <c r="Z36" s="24"/>
      <c r="AA36" s="24"/>
    </row>
    <row r="37" spans="1:27" ht="15.75" x14ac:dyDescent="0.25">
      <c r="A37" s="16">
        <v>4234</v>
      </c>
      <c r="B37" s="18" t="s">
        <v>52</v>
      </c>
      <c r="C37" s="19" t="e">
        <f t="shared" si="0"/>
        <v>#VALUE!</v>
      </c>
      <c r="D37" s="20"/>
      <c r="E37" s="20"/>
      <c r="F37" s="21" t="e">
        <f t="shared" si="1"/>
        <v>#VALUE!</v>
      </c>
      <c r="G37" s="32">
        <v>400000</v>
      </c>
      <c r="H37" s="19">
        <v>120000</v>
      </c>
      <c r="I37" s="18">
        <v>848611</v>
      </c>
      <c r="J37" s="19">
        <v>56670</v>
      </c>
      <c r="K37" s="18">
        <v>479900</v>
      </c>
      <c r="L37" s="19">
        <f t="shared" si="2"/>
        <v>536570</v>
      </c>
      <c r="M37" s="19">
        <f t="shared" si="3"/>
        <v>1287768</v>
      </c>
      <c r="N37" s="28">
        <v>120000</v>
      </c>
      <c r="O37" s="27"/>
      <c r="P37" s="18"/>
      <c r="Q37" s="26">
        <f t="shared" si="4"/>
        <v>120000</v>
      </c>
      <c r="R37" s="26">
        <v>300000</v>
      </c>
      <c r="S37" s="27"/>
      <c r="T37" s="26">
        <f t="shared" si="5"/>
        <v>420000</v>
      </c>
      <c r="U37" s="28">
        <v>1000000</v>
      </c>
      <c r="V37" s="28">
        <f t="shared" si="6"/>
        <v>963600</v>
      </c>
      <c r="W37" s="26">
        <f t="shared" si="7"/>
        <v>1963600</v>
      </c>
      <c r="X37" s="26">
        <f t="shared" si="8"/>
        <v>2383600</v>
      </c>
      <c r="Y37" s="23"/>
      <c r="Z37" s="24"/>
      <c r="AA37" s="24"/>
    </row>
    <row r="38" spans="1:27" ht="15.75" x14ac:dyDescent="0.25">
      <c r="A38" s="16">
        <v>4235</v>
      </c>
      <c r="B38" s="18" t="s">
        <v>53</v>
      </c>
      <c r="C38" s="19" t="e">
        <f t="shared" si="0"/>
        <v>#VALUE!</v>
      </c>
      <c r="D38" s="20"/>
      <c r="E38" s="20"/>
      <c r="F38" s="21"/>
      <c r="G38" s="22">
        <v>270000</v>
      </c>
      <c r="H38" s="19"/>
      <c r="I38" s="18">
        <v>448551</v>
      </c>
      <c r="J38" s="19">
        <v>0</v>
      </c>
      <c r="K38" s="18">
        <v>49292</v>
      </c>
      <c r="L38" s="19">
        <f t="shared" si="2"/>
        <v>49292</v>
      </c>
      <c r="M38" s="19">
        <f t="shared" si="3"/>
        <v>118300.79999999999</v>
      </c>
      <c r="N38" s="29"/>
      <c r="O38" s="27"/>
      <c r="P38" s="18"/>
      <c r="Q38" s="26">
        <f t="shared" si="4"/>
        <v>0</v>
      </c>
      <c r="R38" s="29"/>
      <c r="S38" s="27"/>
      <c r="T38" s="26">
        <f t="shared" si="5"/>
        <v>0</v>
      </c>
      <c r="U38" s="28">
        <v>100000</v>
      </c>
      <c r="V38" s="28">
        <f t="shared" si="6"/>
        <v>96360</v>
      </c>
      <c r="W38" s="26">
        <f t="shared" si="7"/>
        <v>196360</v>
      </c>
      <c r="X38" s="26">
        <f t="shared" si="8"/>
        <v>196360</v>
      </c>
      <c r="Y38" s="23"/>
      <c r="Z38" s="24"/>
      <c r="AA38" s="24"/>
    </row>
    <row r="39" spans="1:27" ht="15.75" x14ac:dyDescent="0.25">
      <c r="A39" s="16">
        <v>4236</v>
      </c>
      <c r="B39" s="18" t="s">
        <v>54</v>
      </c>
      <c r="C39" s="19">
        <v>196000</v>
      </c>
      <c r="D39" s="20"/>
      <c r="E39" s="20"/>
      <c r="F39" s="21">
        <f t="shared" ref="F39" si="9">C39+D39+E39</f>
        <v>196000</v>
      </c>
      <c r="G39" s="22">
        <v>40000</v>
      </c>
      <c r="H39" s="19">
        <v>195996</v>
      </c>
      <c r="I39" s="18"/>
      <c r="J39" s="19"/>
      <c r="K39" s="18">
        <v>0</v>
      </c>
      <c r="L39" s="19">
        <f t="shared" si="2"/>
        <v>0</v>
      </c>
      <c r="M39" s="19">
        <f t="shared" si="3"/>
        <v>0</v>
      </c>
      <c r="N39" s="28">
        <v>195996</v>
      </c>
      <c r="O39" s="33"/>
      <c r="P39" s="33"/>
      <c r="Q39" s="26">
        <f t="shared" si="4"/>
        <v>195996</v>
      </c>
      <c r="R39" s="26">
        <v>56394</v>
      </c>
      <c r="S39" s="27"/>
      <c r="T39" s="26">
        <f t="shared" si="5"/>
        <v>252390</v>
      </c>
      <c r="U39" s="28">
        <f>G39</f>
        <v>40000</v>
      </c>
      <c r="V39" s="28">
        <f t="shared" si="6"/>
        <v>38544</v>
      </c>
      <c r="W39" s="26">
        <f t="shared" si="7"/>
        <v>78544</v>
      </c>
      <c r="X39" s="26">
        <f t="shared" si="8"/>
        <v>330934</v>
      </c>
      <c r="Y39" s="23"/>
      <c r="Z39" s="24"/>
      <c r="AA39" s="24"/>
    </row>
    <row r="40" spans="1:27" ht="15.75" x14ac:dyDescent="0.25">
      <c r="A40" s="16">
        <v>4237</v>
      </c>
      <c r="B40" s="18" t="s">
        <v>55</v>
      </c>
      <c r="C40" s="19" t="e">
        <f t="shared" si="0"/>
        <v>#VALUE!</v>
      </c>
      <c r="D40" s="20"/>
      <c r="E40" s="20"/>
      <c r="F40" s="21" t="e">
        <f t="shared" si="1"/>
        <v>#VALUE!</v>
      </c>
      <c r="G40" s="22">
        <v>20000</v>
      </c>
      <c r="H40" s="19"/>
      <c r="I40" s="18"/>
      <c r="J40" s="19"/>
      <c r="K40" s="18"/>
      <c r="L40" s="19">
        <f t="shared" si="2"/>
        <v>0</v>
      </c>
      <c r="M40" s="19">
        <f t="shared" si="3"/>
        <v>0</v>
      </c>
      <c r="N40" s="29"/>
      <c r="O40" s="27"/>
      <c r="P40" s="18"/>
      <c r="Q40" s="26">
        <f t="shared" si="4"/>
        <v>0</v>
      </c>
      <c r="R40" s="27"/>
      <c r="S40" s="27"/>
      <c r="T40" s="26">
        <f t="shared" si="5"/>
        <v>0</v>
      </c>
      <c r="U40" s="28">
        <v>40000</v>
      </c>
      <c r="V40" s="28">
        <f t="shared" si="6"/>
        <v>38544</v>
      </c>
      <c r="W40" s="26">
        <f t="shared" si="7"/>
        <v>78544</v>
      </c>
      <c r="X40" s="26">
        <f t="shared" si="8"/>
        <v>78544</v>
      </c>
      <c r="Y40" s="23"/>
      <c r="Z40" s="24"/>
      <c r="AA40" s="24"/>
    </row>
    <row r="41" spans="1:27" ht="15.75" x14ac:dyDescent="0.25">
      <c r="A41" s="16">
        <v>4239</v>
      </c>
      <c r="B41" s="18"/>
      <c r="C41" s="19"/>
      <c r="D41" s="20"/>
      <c r="E41" s="20"/>
      <c r="F41" s="21"/>
      <c r="G41" s="22"/>
      <c r="H41" s="19"/>
      <c r="I41" s="18"/>
      <c r="J41" s="19"/>
      <c r="K41" s="18"/>
      <c r="L41" s="19"/>
      <c r="M41" s="19"/>
      <c r="N41" s="29"/>
      <c r="O41" s="27"/>
      <c r="P41" s="18"/>
      <c r="Q41" s="26"/>
      <c r="R41" s="27"/>
      <c r="S41" s="27"/>
      <c r="T41" s="26">
        <f t="shared" si="5"/>
        <v>0</v>
      </c>
      <c r="U41" s="30"/>
      <c r="V41" s="31">
        <v>1000</v>
      </c>
      <c r="W41" s="26">
        <f t="shared" si="7"/>
        <v>1000</v>
      </c>
      <c r="X41" s="26">
        <f t="shared" si="8"/>
        <v>1000</v>
      </c>
      <c r="Y41" s="23"/>
      <c r="Z41" s="24"/>
      <c r="AA41" s="24"/>
    </row>
    <row r="42" spans="1:27" ht="15.75" x14ac:dyDescent="0.25">
      <c r="A42" s="17">
        <v>424</v>
      </c>
      <c r="B42" s="18"/>
      <c r="C42" s="19"/>
      <c r="D42" s="20"/>
      <c r="E42" s="20"/>
      <c r="F42" s="21"/>
      <c r="G42" s="22"/>
      <c r="H42" s="19"/>
      <c r="I42" s="18"/>
      <c r="J42" s="19"/>
      <c r="K42" s="18"/>
      <c r="L42" s="19"/>
      <c r="M42" s="19"/>
      <c r="N42" s="29"/>
      <c r="O42" s="27"/>
      <c r="P42" s="18"/>
      <c r="Q42" s="26">
        <f t="shared" si="4"/>
        <v>0</v>
      </c>
      <c r="R42" s="27"/>
      <c r="S42" s="27"/>
      <c r="T42" s="26">
        <f t="shared" si="5"/>
        <v>0</v>
      </c>
      <c r="U42" s="29"/>
      <c r="V42" s="28">
        <f t="shared" si="6"/>
        <v>0</v>
      </c>
      <c r="W42" s="26">
        <f t="shared" si="7"/>
        <v>0</v>
      </c>
      <c r="X42" s="26">
        <f t="shared" si="8"/>
        <v>0</v>
      </c>
      <c r="Y42" s="23"/>
      <c r="Z42" s="24"/>
      <c r="AA42" s="24"/>
    </row>
    <row r="43" spans="1:27" ht="15.75" x14ac:dyDescent="0.25">
      <c r="A43" s="16">
        <v>4242</v>
      </c>
      <c r="B43" s="18" t="s">
        <v>56</v>
      </c>
      <c r="C43" s="19">
        <v>455000</v>
      </c>
      <c r="D43" s="20">
        <v>792184</v>
      </c>
      <c r="E43" s="20"/>
      <c r="F43" s="21">
        <f t="shared" si="1"/>
        <v>1247184</v>
      </c>
      <c r="G43" s="22">
        <v>800000</v>
      </c>
      <c r="H43" s="34">
        <v>450000</v>
      </c>
      <c r="I43" s="18">
        <v>592207</v>
      </c>
      <c r="J43" s="19">
        <v>590400</v>
      </c>
      <c r="K43" s="18">
        <v>513448</v>
      </c>
      <c r="L43" s="19">
        <f t="shared" si="2"/>
        <v>1103848</v>
      </c>
      <c r="M43" s="19">
        <f t="shared" si="3"/>
        <v>2649235.2000000002</v>
      </c>
      <c r="N43" s="28">
        <v>450000</v>
      </c>
      <c r="O43" s="28">
        <v>273894</v>
      </c>
      <c r="P43" s="22"/>
      <c r="Q43" s="26">
        <f t="shared" si="4"/>
        <v>723894</v>
      </c>
      <c r="R43" s="29"/>
      <c r="S43" s="29"/>
      <c r="T43" s="26">
        <f t="shared" si="5"/>
        <v>723894</v>
      </c>
      <c r="U43" s="28">
        <v>800000</v>
      </c>
      <c r="V43" s="28">
        <v>759071</v>
      </c>
      <c r="W43" s="26">
        <f t="shared" si="7"/>
        <v>1559071</v>
      </c>
      <c r="X43" s="26">
        <f t="shared" si="8"/>
        <v>2282965</v>
      </c>
      <c r="Y43" s="23"/>
      <c r="Z43" s="24"/>
      <c r="AA43" s="24"/>
    </row>
    <row r="44" spans="1:27" ht="15.75" x14ac:dyDescent="0.25">
      <c r="A44" s="16">
        <v>4243</v>
      </c>
      <c r="B44" s="18"/>
      <c r="C44" s="19"/>
      <c r="D44" s="20"/>
      <c r="E44" s="20"/>
      <c r="F44" s="21"/>
      <c r="G44" s="22"/>
      <c r="H44" s="34"/>
      <c r="I44" s="18"/>
      <c r="J44" s="19"/>
      <c r="K44" s="18"/>
      <c r="L44" s="19"/>
      <c r="M44" s="19"/>
      <c r="N44" s="30"/>
      <c r="O44" s="30"/>
      <c r="P44" s="22"/>
      <c r="Q44" s="26"/>
      <c r="R44" s="29"/>
      <c r="S44" s="29"/>
      <c r="T44" s="26">
        <f t="shared" si="5"/>
        <v>0</v>
      </c>
      <c r="U44" s="30"/>
      <c r="V44" s="31">
        <v>1000</v>
      </c>
      <c r="W44" s="26">
        <f t="shared" si="7"/>
        <v>1000</v>
      </c>
      <c r="X44" s="26">
        <f t="shared" si="8"/>
        <v>1000</v>
      </c>
      <c r="Y44" s="23"/>
      <c r="Z44" s="24"/>
      <c r="AA44" s="24"/>
    </row>
    <row r="45" spans="1:27" ht="15.75" x14ac:dyDescent="0.25">
      <c r="A45" s="16">
        <v>4246</v>
      </c>
      <c r="B45" s="18" t="s">
        <v>57</v>
      </c>
      <c r="C45" s="19" t="e">
        <f t="shared" si="0"/>
        <v>#VALUE!</v>
      </c>
      <c r="D45" s="20"/>
      <c r="E45" s="20">
        <v>9676000</v>
      </c>
      <c r="F45" s="21" t="e">
        <f t="shared" si="1"/>
        <v>#VALUE!</v>
      </c>
      <c r="G45" s="22">
        <v>150000</v>
      </c>
      <c r="H45" s="19"/>
      <c r="I45" s="18">
        <v>184358</v>
      </c>
      <c r="J45" s="19">
        <v>0</v>
      </c>
      <c r="K45" s="18"/>
      <c r="L45" s="19">
        <f t="shared" si="2"/>
        <v>0</v>
      </c>
      <c r="M45" s="19">
        <f t="shared" si="3"/>
        <v>0</v>
      </c>
      <c r="N45" s="29"/>
      <c r="O45" s="29"/>
      <c r="P45" s="22"/>
      <c r="Q45" s="26">
        <f t="shared" si="4"/>
        <v>0</v>
      </c>
      <c r="R45" s="26">
        <v>3687888</v>
      </c>
      <c r="S45" s="29"/>
      <c r="T45" s="26">
        <f t="shared" si="5"/>
        <v>3687888</v>
      </c>
      <c r="U45" s="29"/>
      <c r="V45" s="28">
        <f t="shared" si="6"/>
        <v>0</v>
      </c>
      <c r="W45" s="26">
        <f t="shared" si="7"/>
        <v>0</v>
      </c>
      <c r="X45" s="26">
        <f t="shared" si="8"/>
        <v>3687888</v>
      </c>
      <c r="Y45" s="23"/>
      <c r="Z45" s="24"/>
      <c r="AA45" s="24"/>
    </row>
    <row r="46" spans="1:27" ht="15.75" x14ac:dyDescent="0.25">
      <c r="A46" s="16">
        <v>4249</v>
      </c>
      <c r="B46" s="18" t="s">
        <v>58</v>
      </c>
      <c r="C46" s="19">
        <v>115000</v>
      </c>
      <c r="D46" s="20"/>
      <c r="E46" s="20"/>
      <c r="F46" s="21">
        <f t="shared" si="1"/>
        <v>115000</v>
      </c>
      <c r="G46" s="32">
        <v>1400000</v>
      </c>
      <c r="H46" s="19">
        <v>114000</v>
      </c>
      <c r="I46" s="18">
        <v>2770903</v>
      </c>
      <c r="J46" s="19">
        <v>33200</v>
      </c>
      <c r="K46" s="18">
        <v>905226</v>
      </c>
      <c r="L46" s="19">
        <f t="shared" si="2"/>
        <v>938426</v>
      </c>
      <c r="M46" s="19">
        <f t="shared" si="3"/>
        <v>2252222.4000000004</v>
      </c>
      <c r="N46" s="28">
        <v>114000</v>
      </c>
      <c r="O46" s="33"/>
      <c r="P46" s="33"/>
      <c r="Q46" s="26">
        <f t="shared" si="4"/>
        <v>114000</v>
      </c>
      <c r="R46" s="26">
        <v>100000</v>
      </c>
      <c r="S46" s="27"/>
      <c r="T46" s="26">
        <f t="shared" si="5"/>
        <v>214000</v>
      </c>
      <c r="U46" s="28">
        <v>2000000</v>
      </c>
      <c r="V46" s="28">
        <f t="shared" si="6"/>
        <v>1927200</v>
      </c>
      <c r="W46" s="26">
        <f t="shared" si="7"/>
        <v>3927200</v>
      </c>
      <c r="X46" s="26">
        <f t="shared" si="8"/>
        <v>4141200</v>
      </c>
      <c r="Y46" s="23"/>
      <c r="Z46" s="24"/>
      <c r="AA46" s="24"/>
    </row>
    <row r="47" spans="1:27" ht="15.75" x14ac:dyDescent="0.25">
      <c r="A47" s="17">
        <v>425</v>
      </c>
      <c r="B47" s="18"/>
      <c r="C47" s="19">
        <f t="shared" si="0"/>
        <v>0</v>
      </c>
      <c r="D47" s="20"/>
      <c r="E47" s="20"/>
      <c r="F47" s="21">
        <f t="shared" si="1"/>
        <v>0</v>
      </c>
      <c r="G47" s="32"/>
      <c r="H47" s="19"/>
      <c r="I47" s="18"/>
      <c r="J47" s="19"/>
      <c r="K47" s="18"/>
      <c r="L47" s="19">
        <f t="shared" si="2"/>
        <v>0</v>
      </c>
      <c r="M47" s="19">
        <f t="shared" si="3"/>
        <v>0</v>
      </c>
      <c r="N47" s="29"/>
      <c r="O47" s="27"/>
      <c r="P47" s="18"/>
      <c r="Q47" s="26">
        <f t="shared" si="4"/>
        <v>0</v>
      </c>
      <c r="R47" s="27"/>
      <c r="S47" s="27"/>
      <c r="T47" s="26">
        <f t="shared" si="5"/>
        <v>0</v>
      </c>
      <c r="U47" s="29"/>
      <c r="V47" s="28">
        <f t="shared" si="6"/>
        <v>0</v>
      </c>
      <c r="W47" s="26">
        <f t="shared" si="7"/>
        <v>0</v>
      </c>
      <c r="X47" s="26">
        <f t="shared" si="8"/>
        <v>0</v>
      </c>
      <c r="Y47" s="23"/>
      <c r="Z47" s="24"/>
      <c r="AA47" s="24"/>
    </row>
    <row r="48" spans="1:27" ht="15.75" x14ac:dyDescent="0.25">
      <c r="A48" s="16">
        <v>4251</v>
      </c>
      <c r="B48" s="18" t="s">
        <v>59</v>
      </c>
      <c r="C48" s="19" t="e">
        <f t="shared" si="0"/>
        <v>#VALUE!</v>
      </c>
      <c r="D48" s="20"/>
      <c r="E48" s="20"/>
      <c r="F48" s="21"/>
      <c r="G48" s="32">
        <v>900000</v>
      </c>
      <c r="H48" s="19"/>
      <c r="I48" s="18">
        <v>594528</v>
      </c>
      <c r="J48" s="19"/>
      <c r="K48" s="18">
        <v>48000</v>
      </c>
      <c r="L48" s="19">
        <f t="shared" si="2"/>
        <v>48000</v>
      </c>
      <c r="M48" s="19">
        <f t="shared" si="3"/>
        <v>115200</v>
      </c>
      <c r="N48" s="29"/>
      <c r="O48" s="27"/>
      <c r="P48" s="18"/>
      <c r="Q48" s="26">
        <f t="shared" si="4"/>
        <v>0</v>
      </c>
      <c r="R48" s="27"/>
      <c r="S48" s="27"/>
      <c r="T48" s="26">
        <f t="shared" si="5"/>
        <v>0</v>
      </c>
      <c r="U48" s="28">
        <v>900000</v>
      </c>
      <c r="V48" s="28">
        <f t="shared" si="6"/>
        <v>867240</v>
      </c>
      <c r="W48" s="26">
        <f t="shared" si="7"/>
        <v>1767240</v>
      </c>
      <c r="X48" s="26">
        <f t="shared" si="8"/>
        <v>1767240</v>
      </c>
      <c r="Y48" s="23"/>
      <c r="Z48" s="24"/>
      <c r="AA48" s="24"/>
    </row>
    <row r="49" spans="1:27" ht="15.75" x14ac:dyDescent="0.25">
      <c r="A49" s="16">
        <v>4252</v>
      </c>
      <c r="B49" s="18" t="s">
        <v>60</v>
      </c>
      <c r="C49" s="19" t="e">
        <f t="shared" si="0"/>
        <v>#VALUE!</v>
      </c>
      <c r="D49" s="20"/>
      <c r="E49" s="20"/>
      <c r="F49" s="21"/>
      <c r="G49" s="32">
        <v>300000</v>
      </c>
      <c r="H49" s="19"/>
      <c r="I49" s="18">
        <v>743196</v>
      </c>
      <c r="J49" s="19"/>
      <c r="K49" s="18">
        <v>173208</v>
      </c>
      <c r="L49" s="19">
        <f t="shared" si="2"/>
        <v>173208</v>
      </c>
      <c r="M49" s="19">
        <f t="shared" si="3"/>
        <v>415699.19999999995</v>
      </c>
      <c r="N49" s="29"/>
      <c r="O49" s="27"/>
      <c r="P49" s="18"/>
      <c r="Q49" s="26">
        <f t="shared" si="4"/>
        <v>0</v>
      </c>
      <c r="R49" s="27"/>
      <c r="S49" s="27"/>
      <c r="T49" s="26">
        <f t="shared" si="5"/>
        <v>0</v>
      </c>
      <c r="U49" s="28">
        <v>500000</v>
      </c>
      <c r="V49" s="28">
        <f t="shared" si="6"/>
        <v>481800</v>
      </c>
      <c r="W49" s="26">
        <f t="shared" si="7"/>
        <v>981800</v>
      </c>
      <c r="X49" s="26">
        <f t="shared" si="8"/>
        <v>981800</v>
      </c>
      <c r="Y49" s="23"/>
      <c r="Z49" s="24"/>
      <c r="AA49" s="24"/>
    </row>
    <row r="50" spans="1:27" ht="15.75" x14ac:dyDescent="0.25">
      <c r="A50" s="17">
        <v>426</v>
      </c>
      <c r="B50" s="18"/>
      <c r="C50" s="19">
        <f t="shared" si="0"/>
        <v>0</v>
      </c>
      <c r="D50" s="20"/>
      <c r="E50" s="20"/>
      <c r="F50" s="21"/>
      <c r="G50" s="32"/>
      <c r="H50" s="19"/>
      <c r="I50" s="18"/>
      <c r="J50" s="19"/>
      <c r="K50" s="18"/>
      <c r="L50" s="19">
        <f t="shared" si="2"/>
        <v>0</v>
      </c>
      <c r="M50" s="19">
        <f t="shared" si="3"/>
        <v>0</v>
      </c>
      <c r="N50" s="29"/>
      <c r="O50" s="27"/>
      <c r="P50" s="18"/>
      <c r="Q50" s="26">
        <f t="shared" si="4"/>
        <v>0</v>
      </c>
      <c r="R50" s="27"/>
      <c r="S50" s="27"/>
      <c r="T50" s="26">
        <f t="shared" si="5"/>
        <v>0</v>
      </c>
      <c r="U50" s="29"/>
      <c r="V50" s="28">
        <f t="shared" si="6"/>
        <v>0</v>
      </c>
      <c r="W50" s="26">
        <f t="shared" si="7"/>
        <v>0</v>
      </c>
      <c r="X50" s="26">
        <f t="shared" si="8"/>
        <v>0</v>
      </c>
      <c r="Y50" s="23"/>
      <c r="Z50" s="24"/>
      <c r="AA50" s="24"/>
    </row>
    <row r="51" spans="1:27" ht="15.75" x14ac:dyDescent="0.25">
      <c r="A51" s="16">
        <v>4261</v>
      </c>
      <c r="B51" s="18" t="s">
        <v>61</v>
      </c>
      <c r="C51" s="19" t="e">
        <f t="shared" si="0"/>
        <v>#VALUE!</v>
      </c>
      <c r="D51" s="20"/>
      <c r="E51" s="20"/>
      <c r="F51" s="21" t="e">
        <f t="shared" si="1"/>
        <v>#VALUE!</v>
      </c>
      <c r="G51" s="22">
        <v>100000</v>
      </c>
      <c r="H51" s="19">
        <v>258000</v>
      </c>
      <c r="I51" s="18">
        <v>269980</v>
      </c>
      <c r="J51" s="19">
        <v>0</v>
      </c>
      <c r="K51" s="18">
        <v>0</v>
      </c>
      <c r="L51" s="19">
        <f t="shared" si="2"/>
        <v>0</v>
      </c>
      <c r="M51" s="19">
        <f t="shared" si="3"/>
        <v>0</v>
      </c>
      <c r="N51" s="28">
        <v>381960</v>
      </c>
      <c r="O51" s="33"/>
      <c r="P51" s="33"/>
      <c r="Q51" s="26">
        <f t="shared" si="4"/>
        <v>381960</v>
      </c>
      <c r="R51" s="27"/>
      <c r="S51" s="27"/>
      <c r="T51" s="26">
        <f t="shared" si="5"/>
        <v>381960</v>
      </c>
      <c r="U51" s="28">
        <v>68040</v>
      </c>
      <c r="V51" s="28">
        <f t="shared" si="6"/>
        <v>65563.343999999997</v>
      </c>
      <c r="W51" s="26">
        <f t="shared" si="7"/>
        <v>133603.34399999998</v>
      </c>
      <c r="X51" s="26">
        <f t="shared" si="8"/>
        <v>515563.34399999998</v>
      </c>
      <c r="Y51" s="23"/>
      <c r="Z51" s="24"/>
      <c r="AA51" s="24"/>
    </row>
    <row r="52" spans="1:27" ht="15.75" x14ac:dyDescent="0.25">
      <c r="A52" s="16">
        <v>4263</v>
      </c>
      <c r="B52" s="18" t="s">
        <v>62</v>
      </c>
      <c r="C52" s="19">
        <v>113000</v>
      </c>
      <c r="D52" s="20"/>
      <c r="E52" s="20"/>
      <c r="F52" s="21">
        <f t="shared" si="1"/>
        <v>113000</v>
      </c>
      <c r="G52" s="22">
        <v>120000</v>
      </c>
      <c r="H52" s="19">
        <v>112992</v>
      </c>
      <c r="I52" s="18">
        <v>171158</v>
      </c>
      <c r="J52" s="19">
        <v>6050</v>
      </c>
      <c r="K52" s="18"/>
      <c r="L52" s="19">
        <f t="shared" si="2"/>
        <v>6050</v>
      </c>
      <c r="M52" s="19">
        <f t="shared" si="3"/>
        <v>14520</v>
      </c>
      <c r="N52" s="28">
        <v>237664</v>
      </c>
      <c r="O52" s="33"/>
      <c r="P52" s="33"/>
      <c r="Q52" s="26">
        <f t="shared" si="4"/>
        <v>237664</v>
      </c>
      <c r="R52" s="27"/>
      <c r="S52" s="27"/>
      <c r="T52" s="26">
        <f t="shared" si="5"/>
        <v>237664</v>
      </c>
      <c r="U52" s="28">
        <v>42336</v>
      </c>
      <c r="V52" s="28">
        <f t="shared" si="6"/>
        <v>40794.969600000004</v>
      </c>
      <c r="W52" s="26">
        <f t="shared" si="7"/>
        <v>83130.969600000011</v>
      </c>
      <c r="X52" s="26">
        <f t="shared" si="8"/>
        <v>320794.96960000001</v>
      </c>
      <c r="Y52" s="23"/>
      <c r="Z52" s="24"/>
      <c r="AA52" s="24"/>
    </row>
    <row r="53" spans="1:27" ht="15.75" x14ac:dyDescent="0.25">
      <c r="A53" s="16">
        <v>4265</v>
      </c>
      <c r="B53" s="18" t="s">
        <v>63</v>
      </c>
      <c r="C53" s="19"/>
      <c r="D53" s="20"/>
      <c r="E53" s="20"/>
      <c r="F53" s="21"/>
      <c r="G53" s="22"/>
      <c r="H53" s="19"/>
      <c r="I53" s="18"/>
      <c r="J53" s="19"/>
      <c r="K53" s="18"/>
      <c r="L53" s="19"/>
      <c r="M53" s="19"/>
      <c r="N53" s="29"/>
      <c r="O53" s="27"/>
      <c r="P53" s="18"/>
      <c r="Q53" s="26">
        <f t="shared" si="4"/>
        <v>0</v>
      </c>
      <c r="R53" s="26">
        <v>100000</v>
      </c>
      <c r="S53" s="26">
        <v>480000</v>
      </c>
      <c r="T53" s="26">
        <f t="shared" si="5"/>
        <v>580000</v>
      </c>
      <c r="U53" s="29"/>
      <c r="V53" s="28">
        <f t="shared" si="6"/>
        <v>0</v>
      </c>
      <c r="W53" s="26">
        <f t="shared" si="7"/>
        <v>0</v>
      </c>
      <c r="X53" s="26">
        <f t="shared" si="8"/>
        <v>580000</v>
      </c>
      <c r="Y53" s="23"/>
      <c r="Z53" s="24"/>
      <c r="AA53" s="24"/>
    </row>
    <row r="54" spans="1:27" ht="15.75" x14ac:dyDescent="0.25">
      <c r="A54" s="16">
        <v>4266</v>
      </c>
      <c r="B54" s="18" t="s">
        <v>64</v>
      </c>
      <c r="C54" s="19" t="e">
        <f t="shared" si="0"/>
        <v>#VALUE!</v>
      </c>
      <c r="D54" s="20"/>
      <c r="E54" s="20"/>
      <c r="F54" s="21" t="e">
        <f t="shared" si="1"/>
        <v>#VALUE!</v>
      </c>
      <c r="G54" s="22">
        <v>60000</v>
      </c>
      <c r="H54" s="19">
        <v>30000</v>
      </c>
      <c r="I54" s="18"/>
      <c r="J54" s="19"/>
      <c r="K54" s="18"/>
      <c r="L54" s="19">
        <f t="shared" si="2"/>
        <v>0</v>
      </c>
      <c r="M54" s="19">
        <f t="shared" si="3"/>
        <v>0</v>
      </c>
      <c r="N54" s="28">
        <v>67904</v>
      </c>
      <c r="O54" s="35"/>
      <c r="P54" s="35"/>
      <c r="Q54" s="26">
        <f t="shared" si="4"/>
        <v>67904</v>
      </c>
      <c r="R54" s="36"/>
      <c r="S54" s="36"/>
      <c r="T54" s="26">
        <f t="shared" si="5"/>
        <v>67904</v>
      </c>
      <c r="U54" s="28">
        <v>12096</v>
      </c>
      <c r="V54" s="28">
        <f t="shared" si="6"/>
        <v>11655.705599999999</v>
      </c>
      <c r="W54" s="26">
        <f t="shared" si="7"/>
        <v>23751.705600000001</v>
      </c>
      <c r="X54" s="26">
        <f t="shared" si="8"/>
        <v>91655.705600000001</v>
      </c>
      <c r="Y54" s="37"/>
    </row>
    <row r="55" spans="1:27" ht="15.75" x14ac:dyDescent="0.25">
      <c r="A55" s="16">
        <v>4267</v>
      </c>
      <c r="B55" s="18"/>
      <c r="C55" s="19"/>
      <c r="D55" s="20"/>
      <c r="E55" s="20"/>
      <c r="F55" s="21"/>
      <c r="G55" s="22"/>
      <c r="H55" s="19"/>
      <c r="I55" s="18"/>
      <c r="J55" s="19"/>
      <c r="K55" s="18"/>
      <c r="L55" s="19"/>
      <c r="M55" s="19"/>
      <c r="N55" s="30"/>
      <c r="O55" s="36"/>
      <c r="P55" s="38"/>
      <c r="Q55" s="26"/>
      <c r="R55" s="36"/>
      <c r="S55" s="36"/>
      <c r="T55" s="26">
        <f t="shared" si="5"/>
        <v>0</v>
      </c>
      <c r="U55" s="30"/>
      <c r="V55" s="31">
        <v>1000</v>
      </c>
      <c r="W55" s="26">
        <f t="shared" si="7"/>
        <v>1000</v>
      </c>
      <c r="X55" s="26">
        <f t="shared" si="8"/>
        <v>1000</v>
      </c>
      <c r="Y55" s="37"/>
    </row>
    <row r="56" spans="1:27" ht="15.75" x14ac:dyDescent="0.25">
      <c r="A56" s="16">
        <v>4268</v>
      </c>
      <c r="B56" s="18" t="s">
        <v>65</v>
      </c>
      <c r="C56" s="19">
        <v>166000</v>
      </c>
      <c r="D56" s="39"/>
      <c r="E56" s="39"/>
      <c r="F56" s="21">
        <f t="shared" si="1"/>
        <v>166000</v>
      </c>
      <c r="G56" s="22">
        <v>130000</v>
      </c>
      <c r="H56" s="40">
        <v>165996</v>
      </c>
      <c r="I56" s="41">
        <v>111584</v>
      </c>
      <c r="J56" s="40">
        <v>64976</v>
      </c>
      <c r="K56" s="41">
        <v>7517</v>
      </c>
      <c r="L56" s="40">
        <f t="shared" si="2"/>
        <v>72493</v>
      </c>
      <c r="M56" s="40">
        <f t="shared" si="3"/>
        <v>173983.2</v>
      </c>
      <c r="N56" s="28">
        <v>268217</v>
      </c>
      <c r="O56" s="35"/>
      <c r="P56" s="35"/>
      <c r="Q56" s="26">
        <f t="shared" si="4"/>
        <v>268217</v>
      </c>
      <c r="R56" s="36"/>
      <c r="S56" s="36"/>
      <c r="T56" s="26">
        <f t="shared" si="5"/>
        <v>268217</v>
      </c>
      <c r="U56" s="28">
        <v>47779</v>
      </c>
      <c r="V56" s="28">
        <f t="shared" si="6"/>
        <v>46039.844400000002</v>
      </c>
      <c r="W56" s="26">
        <f t="shared" si="7"/>
        <v>93818.844400000002</v>
      </c>
      <c r="X56" s="26">
        <f t="shared" si="8"/>
        <v>362035.8444</v>
      </c>
    </row>
    <row r="57" spans="1:27" ht="15.75" x14ac:dyDescent="0.25">
      <c r="A57" s="16">
        <v>4269</v>
      </c>
      <c r="B57" s="18"/>
      <c r="C57" s="19"/>
      <c r="D57" s="39"/>
      <c r="E57" s="39"/>
      <c r="F57" s="21"/>
      <c r="G57" s="22"/>
      <c r="H57" s="40"/>
      <c r="I57" s="41"/>
      <c r="J57" s="40"/>
      <c r="K57" s="41"/>
      <c r="L57" s="40"/>
      <c r="M57" s="40"/>
      <c r="N57" s="30"/>
      <c r="O57" s="36"/>
      <c r="P57" s="38"/>
      <c r="Q57" s="29"/>
      <c r="R57" s="36"/>
      <c r="S57" s="36"/>
      <c r="T57" s="26">
        <f t="shared" si="5"/>
        <v>0</v>
      </c>
      <c r="U57" s="30"/>
      <c r="V57" s="31">
        <v>1000</v>
      </c>
      <c r="W57" s="26">
        <f t="shared" si="7"/>
        <v>1000</v>
      </c>
      <c r="X57" s="26">
        <f t="shared" si="8"/>
        <v>1000</v>
      </c>
    </row>
    <row r="58" spans="1:27" ht="15.75" x14ac:dyDescent="0.25">
      <c r="A58" s="17">
        <v>482</v>
      </c>
      <c r="B58" s="18"/>
      <c r="C58" s="19"/>
      <c r="D58" s="39"/>
      <c r="E58" s="39"/>
      <c r="F58" s="21"/>
      <c r="G58" s="22"/>
      <c r="H58" s="40"/>
      <c r="I58" s="41"/>
      <c r="J58" s="40"/>
      <c r="K58" s="41"/>
      <c r="L58" s="40"/>
      <c r="M58" s="40"/>
      <c r="N58" s="29"/>
      <c r="O58" s="36"/>
      <c r="P58" s="38"/>
      <c r="Q58" s="29"/>
      <c r="R58" s="36"/>
      <c r="S58" s="36"/>
      <c r="T58" s="26">
        <f t="shared" si="5"/>
        <v>0</v>
      </c>
      <c r="U58" s="29"/>
      <c r="V58" s="26">
        <f t="shared" si="6"/>
        <v>0</v>
      </c>
      <c r="W58" s="26">
        <f t="shared" si="7"/>
        <v>0</v>
      </c>
      <c r="X58" s="26">
        <f t="shared" si="8"/>
        <v>0</v>
      </c>
    </row>
    <row r="59" spans="1:27" ht="15.75" x14ac:dyDescent="0.25">
      <c r="A59" s="16">
        <v>4821</v>
      </c>
      <c r="B59" s="18"/>
      <c r="C59" s="19"/>
      <c r="D59" s="39"/>
      <c r="E59" s="39"/>
      <c r="F59" s="21"/>
      <c r="G59" s="22"/>
      <c r="H59" s="40"/>
      <c r="I59" s="41"/>
      <c r="J59" s="40"/>
      <c r="K59" s="41"/>
      <c r="L59" s="40"/>
      <c r="M59" s="40"/>
      <c r="N59" s="30"/>
      <c r="O59" s="36"/>
      <c r="P59" s="38"/>
      <c r="Q59" s="29"/>
      <c r="R59" s="36"/>
      <c r="S59" s="36"/>
      <c r="T59" s="26">
        <f t="shared" si="5"/>
        <v>0</v>
      </c>
      <c r="U59" s="30"/>
      <c r="V59" s="31">
        <v>1000</v>
      </c>
      <c r="W59" s="26">
        <f t="shared" si="7"/>
        <v>1000</v>
      </c>
      <c r="X59" s="26">
        <f t="shared" si="8"/>
        <v>1000</v>
      </c>
    </row>
    <row r="60" spans="1:27" ht="15.75" x14ac:dyDescent="0.25">
      <c r="A60" s="16">
        <v>4822</v>
      </c>
      <c r="B60" s="18"/>
      <c r="C60" s="19"/>
      <c r="D60" s="39"/>
      <c r="E60" s="39"/>
      <c r="F60" s="21"/>
      <c r="G60" s="22"/>
      <c r="H60" s="40"/>
      <c r="I60" s="41"/>
      <c r="J60" s="40"/>
      <c r="K60" s="41"/>
      <c r="L60" s="40"/>
      <c r="M60" s="40"/>
      <c r="N60" s="30"/>
      <c r="O60" s="36"/>
      <c r="P60" s="38"/>
      <c r="Q60" s="29"/>
      <c r="R60" s="36"/>
      <c r="S60" s="36"/>
      <c r="T60" s="26">
        <f t="shared" si="5"/>
        <v>0</v>
      </c>
      <c r="U60" s="30"/>
      <c r="V60" s="31">
        <v>1000</v>
      </c>
      <c r="W60" s="26">
        <f t="shared" si="7"/>
        <v>1000</v>
      </c>
      <c r="X60" s="26">
        <f t="shared" si="8"/>
        <v>1000</v>
      </c>
    </row>
    <row r="61" spans="1:27" ht="15.75" x14ac:dyDescent="0.25">
      <c r="A61" s="17">
        <v>512</v>
      </c>
      <c r="B61" s="41"/>
      <c r="C61" s="40"/>
      <c r="D61" s="39"/>
      <c r="E61" s="39"/>
      <c r="F61" s="21"/>
      <c r="G61" s="42"/>
      <c r="H61" s="40"/>
      <c r="I61" s="41"/>
      <c r="J61" s="40"/>
      <c r="K61" s="41"/>
      <c r="L61" s="40"/>
      <c r="M61" s="40"/>
      <c r="N61" s="43"/>
      <c r="O61" s="36"/>
      <c r="P61" s="38"/>
      <c r="Q61" s="26">
        <f t="shared" si="4"/>
        <v>0</v>
      </c>
      <c r="R61" s="36"/>
      <c r="S61" s="36"/>
      <c r="T61" s="26">
        <f t="shared" si="5"/>
        <v>0</v>
      </c>
      <c r="U61" s="29"/>
      <c r="V61" s="28">
        <f t="shared" si="6"/>
        <v>0</v>
      </c>
      <c r="W61" s="26">
        <f t="shared" si="7"/>
        <v>0</v>
      </c>
      <c r="X61" s="26">
        <f t="shared" si="8"/>
        <v>0</v>
      </c>
    </row>
    <row r="62" spans="1:27" ht="15.75" x14ac:dyDescent="0.25">
      <c r="A62" s="16">
        <v>5122</v>
      </c>
      <c r="B62" s="41" t="s">
        <v>66</v>
      </c>
      <c r="C62" s="40" t="e">
        <f t="shared" si="0"/>
        <v>#VALUE!</v>
      </c>
      <c r="D62" s="39"/>
      <c r="E62" s="39"/>
      <c r="F62" s="21"/>
      <c r="G62" s="44">
        <v>300000</v>
      </c>
      <c r="H62" s="40"/>
      <c r="I62" s="41">
        <v>32690</v>
      </c>
      <c r="J62" s="40"/>
      <c r="K62" s="41"/>
      <c r="L62" s="40">
        <f t="shared" si="2"/>
        <v>0</v>
      </c>
      <c r="M62" s="40">
        <f t="shared" si="3"/>
        <v>0</v>
      </c>
      <c r="N62" s="43"/>
      <c r="O62" s="36"/>
      <c r="P62" s="22"/>
      <c r="Q62" s="26">
        <f t="shared" si="4"/>
        <v>0</v>
      </c>
      <c r="R62" s="36"/>
      <c r="S62" s="36"/>
      <c r="T62" s="26">
        <f t="shared" si="5"/>
        <v>0</v>
      </c>
      <c r="U62" s="28">
        <v>300000</v>
      </c>
      <c r="V62" s="28">
        <f t="shared" si="6"/>
        <v>289080</v>
      </c>
      <c r="W62" s="26">
        <f t="shared" si="7"/>
        <v>589080</v>
      </c>
      <c r="X62" s="26">
        <f t="shared" si="8"/>
        <v>589080</v>
      </c>
    </row>
    <row r="63" spans="1:27" ht="15.75" x14ac:dyDescent="0.25">
      <c r="A63" s="16">
        <v>5124</v>
      </c>
      <c r="B63" s="41"/>
      <c r="C63" s="40"/>
      <c r="D63" s="39"/>
      <c r="E63" s="39"/>
      <c r="F63" s="21"/>
      <c r="G63" s="44"/>
      <c r="H63" s="40"/>
      <c r="I63" s="41"/>
      <c r="J63" s="40"/>
      <c r="K63" s="41"/>
      <c r="L63" s="40"/>
      <c r="M63" s="40"/>
      <c r="N63" s="43"/>
      <c r="O63" s="36"/>
      <c r="P63" s="22"/>
      <c r="Q63" s="26"/>
      <c r="R63" s="36"/>
      <c r="S63" s="36"/>
      <c r="T63" s="26">
        <f t="shared" si="5"/>
        <v>0</v>
      </c>
      <c r="U63" s="28"/>
      <c r="V63" s="31">
        <v>1000</v>
      </c>
      <c r="W63" s="26">
        <f t="shared" si="7"/>
        <v>1000</v>
      </c>
      <c r="X63" s="26">
        <f t="shared" si="8"/>
        <v>1000</v>
      </c>
    </row>
    <row r="64" spans="1:27" ht="15.75" x14ac:dyDescent="0.25">
      <c r="A64" s="16">
        <v>5126</v>
      </c>
      <c r="B64" s="41" t="s">
        <v>67</v>
      </c>
      <c r="C64" s="40" t="e">
        <f t="shared" si="0"/>
        <v>#VALUE!</v>
      </c>
      <c r="D64" s="39"/>
      <c r="E64" s="39"/>
      <c r="F64" s="21"/>
      <c r="G64" s="44">
        <v>300000</v>
      </c>
      <c r="H64" s="40"/>
      <c r="I64" s="41"/>
      <c r="J64" s="40"/>
      <c r="K64" s="41"/>
      <c r="L64" s="40">
        <f t="shared" si="2"/>
        <v>0</v>
      </c>
      <c r="M64" s="40">
        <f t="shared" si="3"/>
        <v>0</v>
      </c>
      <c r="N64" s="43"/>
      <c r="O64" s="36"/>
      <c r="P64" s="22"/>
      <c r="Q64" s="26">
        <f t="shared" si="4"/>
        <v>0</v>
      </c>
      <c r="R64" s="36"/>
      <c r="S64" s="36"/>
      <c r="T64" s="26">
        <f t="shared" si="5"/>
        <v>0</v>
      </c>
      <c r="U64" s="28">
        <v>300000</v>
      </c>
      <c r="V64" s="28">
        <f t="shared" si="6"/>
        <v>289080</v>
      </c>
      <c r="W64" s="26">
        <f t="shared" si="7"/>
        <v>589080</v>
      </c>
      <c r="X64" s="26">
        <f t="shared" si="8"/>
        <v>589080</v>
      </c>
    </row>
    <row r="65" spans="1:24" ht="15.75" x14ac:dyDescent="0.25">
      <c r="A65" s="17">
        <v>515</v>
      </c>
      <c r="B65" s="41"/>
      <c r="C65" s="40">
        <f t="shared" si="0"/>
        <v>0</v>
      </c>
      <c r="D65" s="39"/>
      <c r="E65" s="39"/>
      <c r="F65" s="21"/>
      <c r="G65" s="42"/>
      <c r="H65" s="40"/>
      <c r="I65" s="41"/>
      <c r="J65" s="40"/>
      <c r="K65" s="41"/>
      <c r="L65" s="40">
        <f t="shared" si="2"/>
        <v>0</v>
      </c>
      <c r="M65" s="40">
        <f t="shared" si="3"/>
        <v>0</v>
      </c>
      <c r="N65" s="43"/>
      <c r="O65" s="36"/>
      <c r="P65" s="38"/>
      <c r="Q65" s="26">
        <f t="shared" si="4"/>
        <v>0</v>
      </c>
      <c r="R65" s="36"/>
      <c r="S65" s="36"/>
      <c r="T65" s="26">
        <f t="shared" si="5"/>
        <v>0</v>
      </c>
      <c r="U65" s="26"/>
      <c r="V65" s="28">
        <f t="shared" si="6"/>
        <v>0</v>
      </c>
      <c r="W65" s="26">
        <f t="shared" si="7"/>
        <v>0</v>
      </c>
      <c r="X65" s="26">
        <f t="shared" si="8"/>
        <v>0</v>
      </c>
    </row>
    <row r="66" spans="1:24" ht="15.75" x14ac:dyDescent="0.25">
      <c r="A66" s="16">
        <v>5151</v>
      </c>
      <c r="B66" s="41" t="s">
        <v>68</v>
      </c>
      <c r="C66" s="40" t="e">
        <f t="shared" si="0"/>
        <v>#VALUE!</v>
      </c>
      <c r="D66" s="39"/>
      <c r="E66" s="39"/>
      <c r="F66" s="21" t="e">
        <f t="shared" si="1"/>
        <v>#VALUE!</v>
      </c>
      <c r="G66" s="44">
        <v>50000</v>
      </c>
      <c r="H66" s="40"/>
      <c r="I66" s="41">
        <v>17637</v>
      </c>
      <c r="J66" s="40"/>
      <c r="K66" s="41"/>
      <c r="L66" s="40">
        <f t="shared" si="2"/>
        <v>0</v>
      </c>
      <c r="M66" s="40">
        <f t="shared" si="3"/>
        <v>0</v>
      </c>
      <c r="N66" s="43"/>
      <c r="O66" s="36"/>
      <c r="P66" s="38"/>
      <c r="Q66" s="26">
        <f t="shared" si="4"/>
        <v>0</v>
      </c>
      <c r="R66" s="36"/>
      <c r="S66" s="36"/>
      <c r="T66" s="26">
        <f t="shared" si="5"/>
        <v>0</v>
      </c>
      <c r="U66" s="28">
        <f>G66</f>
        <v>50000</v>
      </c>
      <c r="V66" s="28">
        <f t="shared" si="6"/>
        <v>48180</v>
      </c>
      <c r="W66" s="26">
        <f t="shared" si="7"/>
        <v>98180</v>
      </c>
      <c r="X66" s="26">
        <f t="shared" si="8"/>
        <v>98180</v>
      </c>
    </row>
    <row r="67" spans="1:24" ht="15.75" x14ac:dyDescent="0.25">
      <c r="A67" s="16"/>
      <c r="B67" s="41"/>
      <c r="C67" s="40">
        <f t="shared" si="0"/>
        <v>0</v>
      </c>
      <c r="D67" s="39"/>
      <c r="E67" s="39"/>
      <c r="F67" s="21">
        <f t="shared" si="1"/>
        <v>0</v>
      </c>
      <c r="G67" s="42"/>
      <c r="H67" s="40"/>
      <c r="I67" s="41"/>
      <c r="J67" s="40"/>
      <c r="K67" s="41"/>
      <c r="L67" s="40">
        <f t="shared" si="2"/>
        <v>0</v>
      </c>
      <c r="M67" s="40">
        <f t="shared" si="3"/>
        <v>0</v>
      </c>
      <c r="N67" s="43"/>
      <c r="O67" s="36"/>
      <c r="P67" s="38"/>
      <c r="Q67" s="26">
        <f t="shared" si="4"/>
        <v>0</v>
      </c>
      <c r="R67" s="36"/>
      <c r="S67" s="36"/>
      <c r="T67" s="26">
        <f t="shared" si="5"/>
        <v>0</v>
      </c>
      <c r="U67" s="29"/>
      <c r="V67" s="28">
        <f t="shared" si="6"/>
        <v>0</v>
      </c>
      <c r="W67" s="26">
        <f t="shared" si="7"/>
        <v>0</v>
      </c>
      <c r="X67" s="26">
        <f t="shared" si="8"/>
        <v>0</v>
      </c>
    </row>
    <row r="68" spans="1:24" s="52" customFormat="1" ht="15.75" x14ac:dyDescent="0.25">
      <c r="A68" s="45"/>
      <c r="B68" s="45" t="s">
        <v>69</v>
      </c>
      <c r="C68" s="46" t="e">
        <f t="shared" ref="C68:N68" si="10">SUM(C10:C67)</f>
        <v>#VALUE!</v>
      </c>
      <c r="D68" s="47">
        <f t="shared" si="10"/>
        <v>792184</v>
      </c>
      <c r="E68" s="47">
        <f t="shared" si="10"/>
        <v>9676000</v>
      </c>
      <c r="F68" s="47" t="e">
        <f t="shared" si="10"/>
        <v>#VALUE!</v>
      </c>
      <c r="G68" s="46">
        <f t="shared" si="10"/>
        <v>36187000</v>
      </c>
      <c r="H68" s="48">
        <f t="shared" si="10"/>
        <v>171248263</v>
      </c>
      <c r="I68" s="49">
        <f t="shared" si="10"/>
        <v>36339459</v>
      </c>
      <c r="J68" s="48">
        <f t="shared" si="10"/>
        <v>76509021</v>
      </c>
      <c r="K68" s="49">
        <f t="shared" si="10"/>
        <v>10822815</v>
      </c>
      <c r="L68" s="48">
        <f t="shared" si="10"/>
        <v>87331836</v>
      </c>
      <c r="M68" s="48">
        <f t="shared" si="10"/>
        <v>209596406.39999998</v>
      </c>
      <c r="N68" s="50">
        <f t="shared" si="10"/>
        <v>329669081.93000001</v>
      </c>
      <c r="O68" s="50">
        <f>SUM(O10:O67)</f>
        <v>673894</v>
      </c>
      <c r="P68" s="50">
        <f>SUM(P10:P67)</f>
        <v>0</v>
      </c>
      <c r="Q68" s="50">
        <f>SUM(Q11:Q67)</f>
        <v>330342975.93000001</v>
      </c>
      <c r="R68" s="50">
        <f>SUM(R10:R67)</f>
        <v>13666231</v>
      </c>
      <c r="S68" s="50">
        <f>SUM(S11:S67)</f>
        <v>480000</v>
      </c>
      <c r="T68" s="50">
        <f>SUM(T11:T67)</f>
        <v>344489206.93000001</v>
      </c>
      <c r="U68" s="51">
        <f>SUM(U10:U67)</f>
        <v>34566887.07</v>
      </c>
      <c r="V68" s="50">
        <f>SUM(V11:V67)</f>
        <v>33309843.380652003</v>
      </c>
      <c r="W68" s="50">
        <f>SUM(W11:W67)</f>
        <v>67876730.450652003</v>
      </c>
      <c r="X68" s="50">
        <f>SUM(X11:X67)</f>
        <v>412365937.38065195</v>
      </c>
    </row>
    <row r="69" spans="1:24" x14ac:dyDescent="0.25">
      <c r="A69" s="24"/>
      <c r="J69" s="24"/>
      <c r="K69" s="24"/>
      <c r="L69" s="24"/>
      <c r="M69" s="24"/>
      <c r="V69" s="53"/>
      <c r="W69" s="52"/>
      <c r="X69" s="52"/>
    </row>
    <row r="70" spans="1:24" x14ac:dyDescent="0.25">
      <c r="A70" s="24"/>
      <c r="J70" s="24"/>
      <c r="K70" s="24"/>
      <c r="L70" s="24"/>
      <c r="M70" s="24"/>
    </row>
    <row r="71" spans="1:24" x14ac:dyDescent="0.25">
      <c r="B71" t="s">
        <v>70</v>
      </c>
      <c r="H71" s="24"/>
      <c r="J71" s="24"/>
      <c r="K71" s="24"/>
      <c r="L71" s="24"/>
      <c r="M71" s="24"/>
      <c r="R71" t="s">
        <v>71</v>
      </c>
      <c r="V71" s="24"/>
    </row>
    <row r="74" spans="1:24" x14ac:dyDescent="0.25">
      <c r="B74" t="s">
        <v>72</v>
      </c>
      <c r="R74" t="s">
        <v>73</v>
      </c>
    </row>
  </sheetData>
  <mergeCells count="1">
    <mergeCell ref="N2:U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за Веће и Савет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Радмила Мирковић</dc:creator>
  <cp:lastModifiedBy>Радмила Мирковић</cp:lastModifiedBy>
  <dcterms:created xsi:type="dcterms:W3CDTF">2025-12-02T12:24:51Z</dcterms:created>
  <dcterms:modified xsi:type="dcterms:W3CDTF">2025-12-02T12:26:55Z</dcterms:modified>
</cp:coreProperties>
</file>